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7.xml.rels" ContentType="application/vnd.openxmlformats-package.relationships+xml"/>
  <Override PartName="/xl/worksheets/_rels/sheet4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Start here" sheetId="1" state="visible" r:id="rId3"/>
    <sheet name="Checklist" sheetId="2" state="visible" r:id="rId4"/>
    <sheet name="Log" sheetId="3" state="visible" r:id="rId5"/>
    <sheet name="Summary" sheetId="4" state="visible" r:id="rId6"/>
    <sheet name="Example Checklist" sheetId="5" state="visible" r:id="rId7"/>
    <sheet name="Example Log" sheetId="6" state="visible" r:id="rId8"/>
    <sheet name="Example Summary" sheetId="7" state="visible" r:id="rId9"/>
  </sheets>
  <definedNames>
    <definedName function="false" hidden="false" localSheetId="1" name="_xlnm.Print_Area" vbProcedure="false">Checklist!$A$1:$I$44</definedName>
    <definedName function="false" hidden="false" localSheetId="4" name="_xlnm.Print_Area" vbProcedure="false">'Example Checklist'!$A$1:$I$44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<sst xmlns="http://schemas.openxmlformats.org/spreadsheetml/2006/main" count="382" uniqueCount="164">
  <si>
    <t xml:space="preserve">Trading checklist template (pre-trade checklist)</t>
  </si>
  <si>
    <t xml:space="preserve">Version 1.0, 25 Oct 2026. Free from becoin.net/templates/trading-checklist. No macros.</t>
  </si>
  <si>
    <t xml:space="preserve">What it does</t>
  </si>
  <si>
    <t xml:space="preserve">Checklist: score a trade idea against your rules before you enter, with must-pass items that override the score, plus position size and reward:risk from entry, stop and target.</t>
  </si>
  <si>
    <t xml:space="preserve">Log: record every completed checklist, whether you took the trade or not, and the result in R.</t>
  </si>
  <si>
    <t xml:space="preserve">Summary: compares average R by score band and by checklist verdict (AVERAGEIFS), with a chart.</t>
  </si>
  <si>
    <t xml:space="preserve">Example Checklist / Example Log / Example Summary: the same tabs filled with fictional data.</t>
  </si>
  <si>
    <t xml:space="preserve">How to use it</t>
  </si>
  <si>
    <t xml:space="preserve">1. On Checklist, type account equity, risk % per trade, entry, stop and target (yellow cells).</t>
  </si>
  <si>
    <t xml:space="preserve">2. Edit the rule list to match your own trading plan: text, must-pass (Yes/No) and weight (0-10). Rows 33-40 are spare.</t>
  </si>
  <si>
    <t xml:space="preserve">3. Answer each item Yes, No or N/A. Two items answer themselves (grey): position size and reward:risk.</t>
  </si>
  <si>
    <t xml:space="preserve">4. Read the verdict in E15. Any must-pass No means DO NOT TRADE, whatever the score.</t>
  </si>
  <si>
    <t xml:space="preserve">5. Copy the trade details, score and must-pass status into a new row on Log. Mark Trade taken? Yes or No.</t>
  </si>
  <si>
    <t xml:space="preserve">6. When the trade closes, type the exit price and fees. Result (R) and P/L calculate.</t>
  </si>
  <si>
    <t xml:space="preserve">7. Review Summary once you have enough trades. A few dozen trades prove little either way.</t>
  </si>
  <si>
    <t xml:space="preserve">8. Clear the answers on Checklist (F19:F40 except the grey cells) before the next trade.</t>
  </si>
  <si>
    <t xml:space="preserve">Key formulas</t>
  </si>
  <si>
    <t xml:space="preserve">Position size = ROUNDDOWN(equity × risk % ÷ |entry − stop|, 0)  (rounded down to whole shares/units)</t>
  </si>
  <si>
    <t xml:space="preserve">Reward:risk = |target − entry| ÷ |entry − stop|</t>
  </si>
  <si>
    <t xml:space="preserve">Score = points earned ÷ points possible (N/A and blanks excluded)</t>
  </si>
  <si>
    <t xml:space="preserve">Result (R) = ((exit − entry) × SIGN(entry − stop) × shares − fees) ÷ (shares × |entry − stop|)</t>
  </si>
  <si>
    <t xml:space="preserve">Colour key</t>
  </si>
  <si>
    <t xml:space="preserve">Yellow = you type.  Grey/blue = formula, do not overwrite.  Darker grey answer cells = automatic items.</t>
  </si>
  <si>
    <t xml:space="preserve">Sources behind the default checklist items (retrieved 25 Oct 2026)</t>
  </si>
  <si>
    <t xml:space="preserve">FINRA Regulatory Notice 26-10 (intraday margin, effective 4 Jun 2026, phase-in to 20 Oct 2027): finra.org/rules-guidance/notices/26-10</t>
  </si>
  <si>
    <t xml:space="preserve">FINRA, Understanding the New Intraday Margin Requirements: finra.org/investors/insights/intraday-margin-requirements</t>
  </si>
  <si>
    <t xml:space="preserve">Investor.gov (SEC), Investor Bulletin: Understanding Margin Accounts</t>
  </si>
  <si>
    <t xml:space="preserve">Investor.gov (SEC), Stop Order (glossary)</t>
  </si>
  <si>
    <t xml:space="preserve">Investor.gov (SEC), Thinking of Day Trading? Know the Risks</t>
  </si>
  <si>
    <t xml:space="preserve">CFTC, Fraud Advisory: Foreign Currency (Forex) Fraud</t>
  </si>
  <si>
    <t xml:space="preserve">Disclaimer</t>
  </si>
  <si>
    <t xml:space="preserve">Educational template only. Not financial, investment or tax advice. A checklist does not make a trade safe or profitable; trading can lose money, and leveraged trading can lose more than you deposit.</t>
  </si>
  <si>
    <t xml:space="preserve">Example data is fictional: tickers ALFA, BRVO, CHRL, DLTA, ECHO and FXTR, prices, scores and results are made up and show nothing about real trading.</t>
  </si>
  <si>
    <t xml:space="preserve">Check your own broker's margin rules: under FINRA's phase-in, firms may still apply the old day-trading rules until 20 Oct 2027.</t>
  </si>
  <si>
    <t xml:space="preserve">Pre-trade checklist</t>
  </si>
  <si>
    <t xml:space="preserve">Yellow cells are inputs. Grey cells calculate. Answer every item before you enter a trade.</t>
  </si>
  <si>
    <t xml:space="preserve">Trade details</t>
  </si>
  <si>
    <t xml:space="preserve">Your input</t>
  </si>
  <si>
    <t xml:space="preserve">Calculated</t>
  </si>
  <si>
    <t xml:space="preserve">Result</t>
  </si>
  <si>
    <t xml:space="preserve">Date</t>
  </si>
  <si>
    <t xml:space="preserve">Risk per share/unit</t>
  </si>
  <si>
    <t xml:space="preserve">Market / ticker</t>
  </si>
  <si>
    <t xml:space="preserve">Risk budget ($)</t>
  </si>
  <si>
    <t xml:space="preserve">Setup name</t>
  </si>
  <si>
    <t xml:space="preserve">Position size (shares/units)</t>
  </si>
  <si>
    <t xml:space="preserve">Account equity ($)</t>
  </si>
  <si>
    <t xml:space="preserve">Position value ($)</t>
  </si>
  <si>
    <t xml:space="preserve">Risk per trade (% of equity)</t>
  </si>
  <si>
    <t xml:space="preserve">Actual risk if stopped ($)</t>
  </si>
  <si>
    <t xml:space="preserve">Entry price</t>
  </si>
  <si>
    <t xml:space="preserve">Reward:risk</t>
  </si>
  <si>
    <t xml:space="preserve">Stop price</t>
  </si>
  <si>
    <t xml:space="preserve">Position value / equity</t>
  </si>
  <si>
    <t xml:space="preserve">Target price</t>
  </si>
  <si>
    <t xml:space="preserve">Checklist score</t>
  </si>
  <si>
    <t xml:space="preserve">Minimum reward:risk</t>
  </si>
  <si>
    <t xml:space="preserve">Must-pass items failed</t>
  </si>
  <si>
    <t xml:space="preserve">Minimum score to trade</t>
  </si>
  <si>
    <t xml:space="preserve">Must-pass items unanswered</t>
  </si>
  <si>
    <t xml:space="preserve">VERDICT</t>
  </si>
  <si>
    <t xml:space="preserve">Over 100% in E11 means the position costs more than your equity, so it needs margin or leverage.</t>
  </si>
  <si>
    <t xml:space="preserve">#</t>
  </si>
  <si>
    <t xml:space="preserve">Check before you enter</t>
  </si>
  <si>
    <t xml:space="preserve">Why / source</t>
  </si>
  <si>
    <t xml:space="preserve">Must-pass?</t>
  </si>
  <si>
    <t xml:space="preserve">Weight</t>
  </si>
  <si>
    <t xml:space="preserve">Answer</t>
  </si>
  <si>
    <t xml:space="preserve">Points earned</t>
  </si>
  <si>
    <t xml:space="preserve">Points possible</t>
  </si>
  <si>
    <t xml:space="preserve">Flag</t>
  </si>
  <si>
    <t xml:space="preserve">Firm checked: I know who holds my money and checked its registration</t>
  </si>
  <si>
    <t xml:space="preserve">CFTC: check the firm's registration status, business background and disciplinary history (FINRA BrokerCheck, NFA BASIC)</t>
  </si>
  <si>
    <t xml:space="preserve">Yes</t>
  </si>
  <si>
    <t xml:space="preserve">The money at risk is money I can afford to lose</t>
  </si>
  <si>
    <t xml:space="preserve">FINRA intraday margin insight: "only use money that you can afford to lose"; CFTC forex advisory</t>
  </si>
  <si>
    <t xml:space="preserve">I understand this product and how it can lose money</t>
  </si>
  <si>
    <t xml:space="preserve">Investor.gov: "if you don't understand the investment, don't buy into it"</t>
  </si>
  <si>
    <t xml:space="preserve">Stop price is set before entry, and I accept the fill can be worse than the stop</t>
  </si>
  <si>
    <t xml:space="preserve">Investor.gov stop order: execution price may differ from the stop price in a fast market</t>
  </si>
  <si>
    <t xml:space="preserve">Position size comes from the risk formula (auto)</t>
  </si>
  <si>
    <t xml:space="preserve">Auto: Yes when entry, stop, equity and risk % give at least 1 share/unit</t>
  </si>
  <si>
    <t xml:space="preserve">If using margin or leverage: I know I can lose more than I deposit and the firm can sell without asking</t>
  </si>
  <si>
    <t xml:space="preserve">Investor.gov margin bulletin (use N/A for a cash account)</t>
  </si>
  <si>
    <t xml:space="preserve">I know which day-trading margin rules my firm applies now (old PDT rules or new intraday margin)</t>
  </si>
  <si>
    <t xml:space="preserve">FINRA Regulatory Notice 26-10: effective 4 Jun 2026, phase-in to 20 Oct 2027</t>
  </si>
  <si>
    <t xml:space="preserve">No</t>
  </si>
  <si>
    <t xml:space="preserve">Reward:risk meets my minimum (auto)</t>
  </si>
  <si>
    <t xml:space="preserve">Auto: compares calculated reward:risk with your minimum in B13</t>
  </si>
  <si>
    <t xml:space="preserve">The setup matches a written rule in my trading plan</t>
  </si>
  <si>
    <t xml:space="preserve">Your own trading plan</t>
  </si>
  <si>
    <t xml:space="preserve">Scheduled news, earnings or data releases checked for the holding period</t>
  </si>
  <si>
    <t xml:space="preserve">Your own rule</t>
  </si>
  <si>
    <t xml:space="preserve">Spread and volume are acceptable for my position size</t>
  </si>
  <si>
    <t xml:space="preserve">I have not hit my daily or weekly loss limit</t>
  </si>
  <si>
    <t xml:space="preserve">I am not trading to win back a loss, out of boredom or on a tip</t>
  </si>
  <si>
    <t xml:space="preserve">Investor.gov: it can be hard "to check your emotions at the door"</t>
  </si>
  <si>
    <t xml:space="preserve">Exit plan written: target, stop and time limit</t>
  </si>
  <si>
    <t xml:space="preserve">Total</t>
  </si>
  <si>
    <t xml:space="preserve">Score = points earned ÷ points possible. N/A and blank answers are left out of points possible. Any must-pass item answered No sets the verdict to DO NOT TRADE, whatever the score.</t>
  </si>
  <si>
    <t xml:space="preserve">After you decide, copy date, ticker, setup, entry, stop, target, position size, score and must-pass status into a new row on the Log tab.</t>
  </si>
  <si>
    <t xml:space="preserve">Pre-trade log</t>
  </si>
  <si>
    <t xml:space="preserve">One row per checklist you complete, whether you take the trade or not. Yellow = type, grey = calculated.</t>
  </si>
  <si>
    <t xml:space="preserve">Result (R) = P/L after fees ÷ initial risk. Works for long and short trades (short = stop above entry).</t>
  </si>
  <si>
    <t xml:space="preserve">Setup</t>
  </si>
  <si>
    <t xml:space="preserve">Entry</t>
  </si>
  <si>
    <t xml:space="preserve">Stop</t>
  </si>
  <si>
    <t xml:space="preserve">Target</t>
  </si>
  <si>
    <t xml:space="preserve">Shares / units</t>
  </si>
  <si>
    <t xml:space="preserve">All must-pass OK?</t>
  </si>
  <si>
    <t xml:space="preserve">Checklist verdict</t>
  </si>
  <si>
    <t xml:space="preserve">Trade taken?</t>
  </si>
  <si>
    <t xml:space="preserve">Exit price</t>
  </si>
  <si>
    <t xml:space="preserve">Fees ($)</t>
  </si>
  <si>
    <t xml:space="preserve">Initial risk ($)</t>
  </si>
  <si>
    <t xml:space="preserve">P/L ($)</t>
  </si>
  <si>
    <t xml:space="preserve">Result (R)</t>
  </si>
  <si>
    <t xml:space="preserve">Notes</t>
  </si>
  <si>
    <t xml:space="preserve">Summary: results by checklist score</t>
  </si>
  <si>
    <t xml:space="preserve">Calculated from the log. Small samples say little: a gap between bands over a few dozen trades can be luck.</t>
  </si>
  <si>
    <t xml:space="preserve">Totals</t>
  </si>
  <si>
    <t xml:space="preserve">Value</t>
  </si>
  <si>
    <t xml:space="preserve">Checks logged (rows with a score)</t>
  </si>
  <si>
    <t xml:space="preserve">Trades taken</t>
  </si>
  <si>
    <t xml:space="preserve">Checks skipped (not taken)</t>
  </si>
  <si>
    <t xml:space="preserve">Taken despite "Do not trade"</t>
  </si>
  <si>
    <t xml:space="preserve">Closed trades with a result</t>
  </si>
  <si>
    <t xml:space="preserve">Total result (R)</t>
  </si>
  <si>
    <t xml:space="preserve">Average result per closed trade (R)</t>
  </si>
  <si>
    <t xml:space="preserve">Total P/L after fees ($)</t>
  </si>
  <si>
    <t xml:space="preserve">Score band</t>
  </si>
  <si>
    <t xml:space="preserve">From (≥)</t>
  </si>
  <si>
    <t xml:space="preserve">To (&lt;)</t>
  </si>
  <si>
    <t xml:space="preserve">Closed trades</t>
  </si>
  <si>
    <t xml:space="preserve">Average R</t>
  </si>
  <si>
    <t xml:space="preserve">Total R</t>
  </si>
  <si>
    <t xml:space="preserve">Share with R &gt; 0</t>
  </si>
  <si>
    <t xml:space="preserve">Low</t>
  </si>
  <si>
    <t xml:space="preserve">Medium</t>
  </si>
  <si>
    <t xml:space="preserve">High</t>
  </si>
  <si>
    <t xml:space="preserve">The High band's upper limit is 101% so that a 100% score is included.</t>
  </si>
  <si>
    <t xml:space="preserve">Pass</t>
  </si>
  <si>
    <t xml:space="preserve">Below min</t>
  </si>
  <si>
    <t xml:space="preserve">Do not trade</t>
  </si>
  <si>
    <t xml:space="preserve">Pre-trade checklist — EXAMPLE (fictional)</t>
  </si>
  <si>
    <t xml:space="preserve">Fictional example. Ticker, prices and answers are made up.</t>
  </si>
  <si>
    <t xml:space="preserve">ALFA (fictional)</t>
  </si>
  <si>
    <t xml:space="preserve">Breakout</t>
  </si>
  <si>
    <t xml:space="preserve">N/A</t>
  </si>
  <si>
    <t xml:space="preserve">Pre-trade log — EXAMPLE (fictional)</t>
  </si>
  <si>
    <t xml:space="preserve">Fictional tickers and prices. 17 checks; 16 is far too few to conclude anything.</t>
  </si>
  <si>
    <t xml:space="preserve">ALFA</t>
  </si>
  <si>
    <t xml:space="preserve">BRVO</t>
  </si>
  <si>
    <t xml:space="preserve">Pullback</t>
  </si>
  <si>
    <t xml:space="preserve">CHRL</t>
  </si>
  <si>
    <t xml:space="preserve">DLTA</t>
  </si>
  <si>
    <t xml:space="preserve">Reversal</t>
  </si>
  <si>
    <t xml:space="preserve">ECHO</t>
  </si>
  <si>
    <t xml:space="preserve">Short breakdown</t>
  </si>
  <si>
    <t xml:space="preserve">FXTR</t>
  </si>
  <si>
    <t xml:space="preserve">Short pullback</t>
  </si>
  <si>
    <t xml:space="preserve">Taken despite Do not trade</t>
  </si>
  <si>
    <t xml:space="preserve">Still open</t>
  </si>
  <si>
    <t xml:space="preserve">Summary: results by checklist score — EXAMPLE (fictional)</t>
  </si>
</sst>
</file>

<file path=xl/styles.xml><?xml version="1.0" encoding="utf-8"?>
<styleSheet xmlns="http://schemas.openxmlformats.org/spreadsheetml/2006/main">
  <numFmts count="12">
    <numFmt numFmtId="164" formatCode="General"/>
    <numFmt numFmtId="165" formatCode="yyyy\-mm\-dd"/>
    <numFmt numFmtId="166" formatCode="#,##0.00##"/>
    <numFmt numFmtId="167" formatCode="\$#,##0.00"/>
    <numFmt numFmtId="168" formatCode="#,##0"/>
    <numFmt numFmtId="169" formatCode="0.0%"/>
    <numFmt numFmtId="170" formatCode="0.00"/>
    <numFmt numFmtId="171" formatCode="0.0"/>
    <numFmt numFmtId="172" formatCode="0"/>
    <numFmt numFmtId="173" formatCode="0%"/>
    <numFmt numFmtId="174" formatCode="General"/>
    <numFmt numFmtId="175" formatCode="\+0.00\R;\-0.00\R;0.00\R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4847C1"/>
      <name val="Cambria"/>
      <family val="0"/>
      <charset val="1"/>
    </font>
    <font>
      <i val="true"/>
      <sz val="11"/>
      <color rgb="FF555566"/>
      <name val="Cambria"/>
      <family val="0"/>
      <charset val="1"/>
    </font>
    <font>
      <b val="true"/>
      <sz val="11"/>
      <name val="Cambria"/>
      <family val="0"/>
      <charset val="1"/>
    </font>
    <font>
      <b val="true"/>
      <sz val="11"/>
      <color rgb="FFFFFFFF"/>
      <name val="Cambria"/>
      <family val="0"/>
      <charset val="1"/>
    </font>
    <font>
      <b val="true"/>
      <sz val="12"/>
      <name val="Cambria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4847C1"/>
        <bgColor rgb="FF555566"/>
      </patternFill>
    </fill>
    <fill>
      <patternFill patternType="solid">
        <fgColor rgb="FFFFF7E0"/>
        <bgColor rgb="FFF9F9F9"/>
      </patternFill>
    </fill>
    <fill>
      <patternFill patternType="solid">
        <fgColor rgb="FFF4F4FC"/>
        <bgColor rgb="FFF9F9F9"/>
      </patternFill>
    </fill>
    <fill>
      <patternFill patternType="solid">
        <fgColor rgb="FFE6E6F2"/>
        <bgColor rgb="FFDEDEE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EDEEC"/>
      </left>
      <right style="thin">
        <color rgb="FFDEDEEC"/>
      </right>
      <top style="thin">
        <color rgb="FFDEDEEC"/>
      </top>
      <bottom style="thin">
        <color rgb="FFDEDEE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9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72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73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4" fontId="8" fillId="4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0" fillId="3" borderId="1" xfId="0" applyFont="false" applyBorder="true" applyAlignment="true" applyProtection="false">
      <alignment horizontal="general" vertical="top" textRotation="0" wrapText="true" indent="0" shrinkToFit="false"/>
      <protection locked="true" hidden="false"/>
    </xf>
    <xf numFmtId="174" fontId="0" fillId="4" borderId="1" xfId="0" applyFont="false" applyBorder="true" applyAlignment="true" applyProtection="false">
      <alignment horizontal="general" vertical="top" textRotation="0" wrapText="true" indent="0" shrinkToFit="false"/>
      <protection locked="true" hidden="false"/>
    </xf>
    <xf numFmtId="164" fontId="0" fillId="5" borderId="1" xfId="0" applyFont="fals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5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5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6">
    <dxf>
      <font>
        <b val="1"/>
        <color rgb="FFB42318"/>
      </font>
      <fill>
        <patternFill>
          <bgColor rgb="FFFDE2E1"/>
        </patternFill>
      </fill>
    </dxf>
    <dxf>
      <font>
        <b val="1"/>
        <color rgb="FF17784A"/>
      </font>
      <fill>
        <patternFill>
          <bgColor rgb="FFDDF3E6"/>
        </patternFill>
      </fill>
    </dxf>
    <dxf>
      <fill>
        <patternFill>
          <bgColor rgb="FFFFF0C2"/>
        </patternFill>
      </fill>
    </dxf>
    <dxf>
      <font>
        <b val="1"/>
        <color rgb="FFB42318"/>
      </font>
    </dxf>
    <dxf>
      <font>
        <color rgb="FFB42318"/>
      </font>
    </dxf>
    <dxf>
      <font>
        <color rgb="FF17784A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7784A"/>
      <rgbColor rgb="FFDEDEEC"/>
      <rgbColor rgb="FF878787"/>
      <rgbColor rgb="FF9999FF"/>
      <rgbColor rgb="FF993366"/>
      <rgbColor rgb="FFFFF7E0"/>
      <rgbColor rgb="FFDDF3E6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4F4FC"/>
      <rgbColor rgb="FFE6E6F2"/>
      <rgbColor rgb="FFFFF0C2"/>
      <rgbColor rgb="FFF9F9F9"/>
      <rgbColor rgb="FFFF99CC"/>
      <rgbColor rgb="FFCC99FF"/>
      <rgbColor rgb="FFFDE2E1"/>
      <rgbColor rgb="FF3366FF"/>
      <rgbColor rgb="FF33CCCC"/>
      <rgbColor rgb="FF99CC00"/>
      <rgbColor rgb="FFFFCC00"/>
      <rgbColor rgb="FFFF9900"/>
      <rgbColor rgb="FFFF6600"/>
      <rgbColor rgb="FF555566"/>
      <rgbColor rgb="FF9A9AA8"/>
      <rgbColor rgb="FF003366"/>
      <rgbColor rgb="FF339966"/>
      <rgbColor rgb="FF003300"/>
      <rgbColor rgb="FF333300"/>
      <rgbColor rgb="FFB42318"/>
      <rgbColor rgb="FF993366"/>
      <rgbColor rgb="FF4847C1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Average result (R) by checklist score band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Summary!E14</c:f>
              <c:strCache>
                <c:ptCount val="1"/>
                <c:pt idx="0">
                  <c:v>Average R</c:v>
                </c:pt>
              </c:strCache>
            </c:strRef>
          </c:tx>
          <c:spPr>
            <a:solidFill>
              <a:srgbClr val="4847c1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Summary!$A$15:$A$17</c:f>
              <c:strCache>
                <c:ptCount val="3"/>
                <c:pt idx="0">
                  <c:v>Low</c:v>
                </c:pt>
                <c:pt idx="1">
                  <c:v>Medium</c:v>
                </c:pt>
                <c:pt idx="2">
                  <c:v>High</c:v>
                </c:pt>
              </c:strCache>
            </c:strRef>
          </c:cat>
          <c:val>
            <c:numRef>
              <c:f>Summary!$E$15:$E$17</c:f>
              <c:numCache>
                <c:formatCode>General</c:formatCode>
                <c:ptCount val="3"/>
              </c:numCache>
            </c:numRef>
          </c:val>
        </c:ser>
        <c:gapWidth val="150"/>
        <c:overlap val="0"/>
        <c:axId val="47374876"/>
        <c:axId val="32390264"/>
      </c:barChart>
      <c:catAx>
        <c:axId val="47374876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Score band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32390264"/>
        <c:crosses val="autoZero"/>
        <c:auto val="1"/>
        <c:lblAlgn val="ctr"/>
        <c:lblOffset val="100"/>
        <c:noMultiLvlLbl val="0"/>
      </c:catAx>
      <c:valAx>
        <c:axId val="32390264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Average R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0.0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7374876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Average result (R) by checklist score band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'Example Summary'!E14</c:f>
              <c:strCache>
                <c:ptCount val="1"/>
                <c:pt idx="0">
                  <c:v>Average R</c:v>
                </c:pt>
              </c:strCache>
            </c:strRef>
          </c:tx>
          <c:spPr>
            <a:solidFill>
              <a:srgbClr val="4847c1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'Example Summary'!$A$15:$A$17</c:f>
              <c:strCache>
                <c:ptCount val="3"/>
                <c:pt idx="0">
                  <c:v>Low</c:v>
                </c:pt>
                <c:pt idx="1">
                  <c:v>Medium</c:v>
                </c:pt>
                <c:pt idx="2">
                  <c:v>High</c:v>
                </c:pt>
              </c:strCache>
            </c:strRef>
          </c:cat>
          <c:val>
            <c:numRef>
              <c:f>'Example Summary'!$E$15:$E$17</c:f>
              <c:numCache>
                <c:formatCode>\+0.00\R;\-0.00\R;0.00\R</c:formatCode>
                <c:ptCount val="3"/>
                <c:pt idx="0">
                  <c:v>0.600368313721943</c:v>
                </c:pt>
                <c:pt idx="1">
                  <c:v>0.60776117875333</c:v>
                </c:pt>
                <c:pt idx="2">
                  <c:v>-0.0473914679647652</c:v>
                </c:pt>
              </c:numCache>
            </c:numRef>
          </c:val>
        </c:ser>
        <c:gapWidth val="150"/>
        <c:overlap val="0"/>
        <c:axId val="85452518"/>
        <c:axId val="53504911"/>
      </c:barChart>
      <c:catAx>
        <c:axId val="85452518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Score band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53504911"/>
        <c:crosses val="autoZero"/>
        <c:auto val="1"/>
        <c:lblAlgn val="ctr"/>
        <c:lblOffset val="100"/>
        <c:noMultiLvlLbl val="0"/>
      </c:catAx>
      <c:valAx>
        <c:axId val="53504911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Average R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0.0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85452518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8</xdr:col>
      <xdr:colOff>0</xdr:colOff>
      <xdr:row>2</xdr:row>
      <xdr:rowOff>131040</xdr:rowOff>
    </xdr:from>
    <xdr:to>
      <xdr:col>16</xdr:col>
      <xdr:colOff>507600</xdr:colOff>
      <xdr:row>15</xdr:row>
      <xdr:rowOff>163800</xdr:rowOff>
    </xdr:to>
    <xdr:graphicFrame>
      <xdr:nvGraphicFramePr>
        <xdr:cNvPr id="0" name="Chart 1"/>
        <xdr:cNvGraphicFramePr/>
      </xdr:nvGraphicFramePr>
      <xdr:xfrm>
        <a:off x="8787600" y="571680"/>
        <a:ext cx="5399640" cy="269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8</xdr:col>
      <xdr:colOff>0</xdr:colOff>
      <xdr:row>2</xdr:row>
      <xdr:rowOff>131040</xdr:rowOff>
    </xdr:from>
    <xdr:to>
      <xdr:col>16</xdr:col>
      <xdr:colOff>507600</xdr:colOff>
      <xdr:row>15</xdr:row>
      <xdr:rowOff>163800</xdr:rowOff>
    </xdr:to>
    <xdr:graphicFrame>
      <xdr:nvGraphicFramePr>
        <xdr:cNvPr id="1" name="Chart 1"/>
        <xdr:cNvGraphicFramePr/>
      </xdr:nvGraphicFramePr>
      <xdr:xfrm>
        <a:off x="8787600" y="571680"/>
        <a:ext cx="5399640" cy="269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4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0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/>
    </row>
    <row r="4" customFormat="false" ht="15" hidden="false" customHeight="false" outlineLevel="0" collapsed="false">
      <c r="A4" s="4" t="s">
        <v>2</v>
      </c>
    </row>
    <row r="5" customFormat="false" ht="28.35" hidden="false" customHeight="false" outlineLevel="0" collapsed="false">
      <c r="A5" s="3" t="s">
        <v>3</v>
      </c>
    </row>
    <row r="6" customFormat="false" ht="15" hidden="false" customHeight="false" outlineLevel="0" collapsed="false">
      <c r="A6" s="3" t="s">
        <v>4</v>
      </c>
    </row>
    <row r="7" customFormat="false" ht="15" hidden="false" customHeight="false" outlineLevel="0" collapsed="false">
      <c r="A7" s="3" t="s">
        <v>5</v>
      </c>
    </row>
    <row r="8" customFormat="false" ht="15" hidden="false" customHeight="false" outlineLevel="0" collapsed="false">
      <c r="A8" s="3" t="s">
        <v>6</v>
      </c>
    </row>
    <row r="9" customFormat="false" ht="15" hidden="false" customHeight="false" outlineLevel="0" collapsed="false">
      <c r="A9" s="3"/>
    </row>
    <row r="10" customFormat="false" ht="15" hidden="false" customHeight="false" outlineLevel="0" collapsed="false">
      <c r="A10" s="4" t="s">
        <v>7</v>
      </c>
    </row>
    <row r="11" customFormat="false" ht="15" hidden="false" customHeight="false" outlineLevel="0" collapsed="false">
      <c r="A11" s="3" t="s">
        <v>8</v>
      </c>
    </row>
    <row r="12" customFormat="false" ht="15" hidden="false" customHeight="false" outlineLevel="0" collapsed="false">
      <c r="A12" s="3" t="s">
        <v>9</v>
      </c>
    </row>
    <row r="13" customFormat="false" ht="15" hidden="false" customHeight="false" outlineLevel="0" collapsed="false">
      <c r="A13" s="3" t="s">
        <v>10</v>
      </c>
    </row>
    <row r="14" customFormat="false" ht="15" hidden="false" customHeight="false" outlineLevel="0" collapsed="false">
      <c r="A14" s="3" t="s">
        <v>11</v>
      </c>
    </row>
    <row r="15" customFormat="false" ht="15" hidden="false" customHeight="false" outlineLevel="0" collapsed="false">
      <c r="A15" s="3" t="s">
        <v>12</v>
      </c>
    </row>
    <row r="16" customFormat="false" ht="15" hidden="false" customHeight="false" outlineLevel="0" collapsed="false">
      <c r="A16" s="3" t="s">
        <v>13</v>
      </c>
    </row>
    <row r="17" customFormat="false" ht="15" hidden="false" customHeight="false" outlineLevel="0" collapsed="false">
      <c r="A17" s="3" t="s">
        <v>14</v>
      </c>
    </row>
    <row r="18" customFormat="false" ht="15" hidden="false" customHeight="false" outlineLevel="0" collapsed="false">
      <c r="A18" s="3" t="s">
        <v>15</v>
      </c>
    </row>
    <row r="19" customFormat="false" ht="15" hidden="false" customHeight="false" outlineLevel="0" collapsed="false">
      <c r="A19" s="3"/>
    </row>
    <row r="20" customFormat="false" ht="15" hidden="false" customHeight="false" outlineLevel="0" collapsed="false">
      <c r="A20" s="4" t="s">
        <v>16</v>
      </c>
    </row>
    <row r="21" customFormat="false" ht="15" hidden="false" customHeight="false" outlineLevel="0" collapsed="false">
      <c r="A21" s="3" t="s">
        <v>17</v>
      </c>
    </row>
    <row r="22" customFormat="false" ht="15" hidden="false" customHeight="false" outlineLevel="0" collapsed="false">
      <c r="A22" s="3" t="s">
        <v>18</v>
      </c>
    </row>
    <row r="23" customFormat="false" ht="15" hidden="false" customHeight="false" outlineLevel="0" collapsed="false">
      <c r="A23" s="3" t="s">
        <v>19</v>
      </c>
    </row>
    <row r="24" customFormat="false" ht="15" hidden="false" customHeight="false" outlineLevel="0" collapsed="false">
      <c r="A24" s="3" t="s">
        <v>20</v>
      </c>
    </row>
    <row r="25" customFormat="false" ht="15" hidden="false" customHeight="false" outlineLevel="0" collapsed="false">
      <c r="A25" s="3"/>
    </row>
    <row r="26" customFormat="false" ht="15" hidden="false" customHeight="false" outlineLevel="0" collapsed="false">
      <c r="A26" s="4" t="s">
        <v>21</v>
      </c>
    </row>
    <row r="27" customFormat="false" ht="15" hidden="false" customHeight="false" outlineLevel="0" collapsed="false">
      <c r="A27" s="3" t="s">
        <v>22</v>
      </c>
    </row>
    <row r="28" customFormat="false" ht="15" hidden="false" customHeight="false" outlineLevel="0" collapsed="false">
      <c r="A28" s="3"/>
    </row>
    <row r="29" customFormat="false" ht="15" hidden="false" customHeight="false" outlineLevel="0" collapsed="false">
      <c r="A29" s="4" t="s">
        <v>23</v>
      </c>
    </row>
    <row r="30" customFormat="false" ht="15" hidden="false" customHeight="false" outlineLevel="0" collapsed="false">
      <c r="A30" s="3" t="s">
        <v>24</v>
      </c>
    </row>
    <row r="31" customFormat="false" ht="15" hidden="false" customHeight="false" outlineLevel="0" collapsed="false">
      <c r="A31" s="3" t="s">
        <v>25</v>
      </c>
    </row>
    <row r="32" customFormat="false" ht="15" hidden="false" customHeight="false" outlineLevel="0" collapsed="false">
      <c r="A32" s="3" t="s">
        <v>26</v>
      </c>
    </row>
    <row r="33" customFormat="false" ht="15" hidden="false" customHeight="false" outlineLevel="0" collapsed="false">
      <c r="A33" s="3" t="s">
        <v>27</v>
      </c>
    </row>
    <row r="34" customFormat="false" ht="15" hidden="false" customHeight="false" outlineLevel="0" collapsed="false">
      <c r="A34" s="3" t="s">
        <v>28</v>
      </c>
    </row>
    <row r="35" customFormat="false" ht="15" hidden="false" customHeight="false" outlineLevel="0" collapsed="false">
      <c r="A35" s="3" t="s">
        <v>29</v>
      </c>
    </row>
    <row r="36" customFormat="false" ht="15" hidden="false" customHeight="false" outlineLevel="0" collapsed="false">
      <c r="A36" s="3"/>
    </row>
    <row r="37" customFormat="false" ht="15" hidden="false" customHeight="false" outlineLevel="0" collapsed="false">
      <c r="A37" s="4" t="s">
        <v>30</v>
      </c>
    </row>
    <row r="38" customFormat="false" ht="28.35" hidden="false" customHeight="false" outlineLevel="0" collapsed="false">
      <c r="A38" s="3" t="s">
        <v>31</v>
      </c>
    </row>
    <row r="39" customFormat="false" ht="28.35" hidden="false" customHeight="false" outlineLevel="0" collapsed="false">
      <c r="A39" s="3" t="s">
        <v>32</v>
      </c>
    </row>
    <row r="40" customFormat="false" ht="15" hidden="false" customHeight="false" outlineLevel="0" collapsed="false">
      <c r="A40" s="3" t="s">
        <v>33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4847C1"/>
    <pageSetUpPr fitToPage="true"/>
  </sheetPr>
  <dimension ref="A1:I4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46"/>
    <col collapsed="false" customWidth="true" hidden="false" outlineLevel="0" max="3" min="3" style="0" width="44"/>
    <col collapsed="false" customWidth="true" hidden="false" outlineLevel="0" max="4" min="4" style="0" width="28"/>
    <col collapsed="false" customWidth="true" hidden="false" outlineLevel="0" max="5" min="5" style="0" width="34"/>
    <col collapsed="false" customWidth="true" hidden="false" outlineLevel="0" max="8" min="6" style="0" width="10"/>
    <col collapsed="false" customWidth="true" hidden="false" outlineLevel="0" max="9" min="9" style="0" width="18"/>
  </cols>
  <sheetData>
    <row r="1" customFormat="false" ht="19.7" hidden="false" customHeight="false" outlineLevel="0" collapsed="false">
      <c r="A1" s="1" t="s">
        <v>34</v>
      </c>
    </row>
    <row r="2" customFormat="false" ht="15" hidden="false" customHeight="false" outlineLevel="0" collapsed="false">
      <c r="A2" s="5" t="s">
        <v>35</v>
      </c>
    </row>
    <row r="4" customFormat="false" ht="15" hidden="false" customHeight="false" outlineLevel="0" collapsed="false">
      <c r="A4" s="6" t="s">
        <v>36</v>
      </c>
      <c r="B4" s="6" t="s">
        <v>37</v>
      </c>
      <c r="D4" s="6" t="s">
        <v>38</v>
      </c>
      <c r="E4" s="6" t="s">
        <v>39</v>
      </c>
    </row>
    <row r="5" customFormat="false" ht="15" hidden="false" customHeight="false" outlineLevel="0" collapsed="false">
      <c r="A5" s="7" t="s">
        <v>40</v>
      </c>
      <c r="B5" s="8"/>
      <c r="D5" s="7" t="s">
        <v>41</v>
      </c>
      <c r="E5" s="9" t="n">
        <f aca="false">IF(AND(ISNUMBER(B10),ISNUMBER(B11)),ABS(B10-B11),0)</f>
        <v>0</v>
      </c>
    </row>
    <row r="6" customFormat="false" ht="15" hidden="false" customHeight="false" outlineLevel="0" collapsed="false">
      <c r="A6" s="7" t="s">
        <v>42</v>
      </c>
      <c r="B6" s="10"/>
      <c r="D6" s="7" t="s">
        <v>43</v>
      </c>
      <c r="E6" s="11" t="n">
        <f aca="false">IF(AND(ISNUMBER(B8),ISNUMBER(B9)),B8*B9,0)</f>
        <v>0</v>
      </c>
    </row>
    <row r="7" customFormat="false" ht="15" hidden="false" customHeight="false" outlineLevel="0" collapsed="false">
      <c r="A7" s="7" t="s">
        <v>44</v>
      </c>
      <c r="B7" s="10"/>
      <c r="D7" s="7" t="s">
        <v>45</v>
      </c>
      <c r="E7" s="12" t="n">
        <f aca="false">IF(E5&gt;0,ROUNDDOWN(E6/E5,0),0)</f>
        <v>0</v>
      </c>
    </row>
    <row r="8" customFormat="false" ht="15" hidden="false" customHeight="false" outlineLevel="0" collapsed="false">
      <c r="A8" s="7" t="s">
        <v>46</v>
      </c>
      <c r="B8" s="13"/>
      <c r="D8" s="7" t="s">
        <v>47</v>
      </c>
      <c r="E8" s="11" t="n">
        <f aca="false">E7*IF(ISNUMBER(B10),B10,0)</f>
        <v>0</v>
      </c>
    </row>
    <row r="9" customFormat="false" ht="15" hidden="false" customHeight="false" outlineLevel="0" collapsed="false">
      <c r="A9" s="7" t="s">
        <v>48</v>
      </c>
      <c r="B9" s="14"/>
      <c r="D9" s="7" t="s">
        <v>49</v>
      </c>
      <c r="E9" s="11" t="n">
        <f aca="false">E7*E5</f>
        <v>0</v>
      </c>
    </row>
    <row r="10" customFormat="false" ht="15" hidden="false" customHeight="false" outlineLevel="0" collapsed="false">
      <c r="A10" s="7" t="s">
        <v>50</v>
      </c>
      <c r="B10" s="15"/>
      <c r="D10" s="7" t="s">
        <v>51</v>
      </c>
      <c r="E10" s="16" t="str">
        <f aca="false">IF(AND(E5&gt;0,ISNUMBER(B12)),IF((B12-B10)*(B10-B11)&gt;0,ABS(B12-B10)/E5,"Target on wrong side"),"")</f>
        <v/>
      </c>
    </row>
    <row r="11" customFormat="false" ht="15" hidden="false" customHeight="false" outlineLevel="0" collapsed="false">
      <c r="A11" s="7" t="s">
        <v>52</v>
      </c>
      <c r="B11" s="15"/>
      <c r="D11" s="17" t="s">
        <v>53</v>
      </c>
      <c r="E11" s="18" t="str">
        <f aca="false">IF(AND(E8&gt;0,ISNUMBER(B8)),IF(B8&gt;0,E8/B8,""),"")</f>
        <v/>
      </c>
    </row>
    <row r="12" customFormat="false" ht="15" hidden="false" customHeight="false" outlineLevel="0" collapsed="false">
      <c r="A12" s="7" t="s">
        <v>54</v>
      </c>
      <c r="B12" s="15"/>
      <c r="D12" s="7" t="s">
        <v>55</v>
      </c>
      <c r="E12" s="18" t="str">
        <f aca="false">IF(SUM(H19:H40)=0,"",SUM(G19:G40)/SUM(H19:H40))</f>
        <v/>
      </c>
    </row>
    <row r="13" customFormat="false" ht="15" hidden="false" customHeight="false" outlineLevel="0" collapsed="false">
      <c r="A13" s="7" t="s">
        <v>56</v>
      </c>
      <c r="B13" s="19" t="n">
        <v>2</v>
      </c>
      <c r="D13" s="7" t="s">
        <v>57</v>
      </c>
      <c r="E13" s="20" t="n">
        <f aca="false">SUMPRODUCT(($D$19:$D$40="Yes")*($F$19:$F$40="No"))</f>
        <v>0</v>
      </c>
    </row>
    <row r="14" customFormat="false" ht="15" hidden="false" customHeight="false" outlineLevel="0" collapsed="false">
      <c r="A14" s="7" t="s">
        <v>58</v>
      </c>
      <c r="B14" s="21" t="n">
        <v>0.8</v>
      </c>
      <c r="D14" s="7" t="s">
        <v>59</v>
      </c>
      <c r="E14" s="20" t="n">
        <f aca="false">SUMPRODUCT(($D$19:$D$40="Yes")*($F$19:$F$40=""))</f>
        <v>7</v>
      </c>
    </row>
    <row r="15" customFormat="false" ht="31.5" hidden="false" customHeight="true" outlineLevel="0" collapsed="false">
      <c r="D15" s="22" t="s">
        <v>60</v>
      </c>
      <c r="E15" s="23" t="str">
        <f aca="false">IF(E13&gt;0,"DO NOT TRADE: a must-pass item failed",IF(E14&gt;0,"INCOMPLETE: answer every must-pass item",IF(E12="","INCOMPLETE",IF(E12&gt;=B14,"PASSES your checklist","BELOW your minimum score: skip"))))</f>
        <v>INCOMPLETE: answer every must-pass item</v>
      </c>
    </row>
    <row r="16" customFormat="false" ht="15" hidden="false" customHeight="false" outlineLevel="0" collapsed="false">
      <c r="A16" s="5" t="s">
        <v>61</v>
      </c>
    </row>
    <row r="18" customFormat="false" ht="30" hidden="false" customHeight="true" outlineLevel="0" collapsed="false">
      <c r="A18" s="6" t="s">
        <v>62</v>
      </c>
      <c r="B18" s="6" t="s">
        <v>63</v>
      </c>
      <c r="C18" s="6" t="s">
        <v>64</v>
      </c>
      <c r="D18" s="6" t="s">
        <v>65</v>
      </c>
      <c r="E18" s="6" t="s">
        <v>66</v>
      </c>
      <c r="F18" s="6" t="s">
        <v>67</v>
      </c>
      <c r="G18" s="6" t="s">
        <v>68</v>
      </c>
      <c r="H18" s="6" t="s">
        <v>69</v>
      </c>
      <c r="I18" s="6" t="s">
        <v>70</v>
      </c>
    </row>
    <row r="19" customFormat="false" ht="30" hidden="false" customHeight="true" outlineLevel="0" collapsed="false">
      <c r="A19" s="17" t="n">
        <v>1</v>
      </c>
      <c r="B19" s="24" t="s">
        <v>71</v>
      </c>
      <c r="C19" s="24" t="s">
        <v>72</v>
      </c>
      <c r="D19" s="24" t="s">
        <v>73</v>
      </c>
      <c r="E19" s="25" t="n">
        <v>2</v>
      </c>
      <c r="F19" s="25"/>
      <c r="G19" s="26" t="n">
        <f aca="false">IF(F19="Yes",N(E19),0)</f>
        <v>0</v>
      </c>
      <c r="H19" s="26" t="n">
        <f aca="false">IF(OR(F19="Yes",F19="No"),N(E19),0)</f>
        <v>0</v>
      </c>
      <c r="I19" s="26" t="str">
        <f aca="false">IF(AND(D19="Yes",F19="No"),"MUST-PASS FAILED",IF(AND(D19="Yes",F19=""),"Answer needed",IF(F19="No","Not met","")))</f>
        <v>Answer needed</v>
      </c>
    </row>
    <row r="20" customFormat="false" ht="30" hidden="false" customHeight="true" outlineLevel="0" collapsed="false">
      <c r="A20" s="17" t="n">
        <v>2</v>
      </c>
      <c r="B20" s="24" t="s">
        <v>74</v>
      </c>
      <c r="C20" s="24" t="s">
        <v>75</v>
      </c>
      <c r="D20" s="24" t="s">
        <v>73</v>
      </c>
      <c r="E20" s="25" t="n">
        <v>2</v>
      </c>
      <c r="F20" s="25"/>
      <c r="G20" s="26" t="n">
        <f aca="false">IF(F20="Yes",N(E20),0)</f>
        <v>0</v>
      </c>
      <c r="H20" s="26" t="n">
        <f aca="false">IF(OR(F20="Yes",F20="No"),N(E20),0)</f>
        <v>0</v>
      </c>
      <c r="I20" s="26" t="str">
        <f aca="false">IF(AND(D20="Yes",F20="No"),"MUST-PASS FAILED",IF(AND(D20="Yes",F20=""),"Answer needed",IF(F20="No","Not met","")))</f>
        <v>Answer needed</v>
      </c>
    </row>
    <row r="21" customFormat="false" ht="30" hidden="false" customHeight="true" outlineLevel="0" collapsed="false">
      <c r="A21" s="17" t="n">
        <v>3</v>
      </c>
      <c r="B21" s="24" t="s">
        <v>76</v>
      </c>
      <c r="C21" s="24" t="s">
        <v>77</v>
      </c>
      <c r="D21" s="24" t="s">
        <v>73</v>
      </c>
      <c r="E21" s="25" t="n">
        <v>2</v>
      </c>
      <c r="F21" s="25"/>
      <c r="G21" s="26" t="n">
        <f aca="false">IF(F21="Yes",N(E21),0)</f>
        <v>0</v>
      </c>
      <c r="H21" s="26" t="n">
        <f aca="false">IF(OR(F21="Yes",F21="No"),N(E21),0)</f>
        <v>0</v>
      </c>
      <c r="I21" s="26" t="str">
        <f aca="false">IF(AND(D21="Yes",F21="No"),"MUST-PASS FAILED",IF(AND(D21="Yes",F21=""),"Answer needed",IF(F21="No","Not met","")))</f>
        <v>Answer needed</v>
      </c>
    </row>
    <row r="22" customFormat="false" ht="30" hidden="false" customHeight="true" outlineLevel="0" collapsed="false">
      <c r="A22" s="17" t="n">
        <v>4</v>
      </c>
      <c r="B22" s="24" t="s">
        <v>78</v>
      </c>
      <c r="C22" s="24" t="s">
        <v>79</v>
      </c>
      <c r="D22" s="24" t="s">
        <v>73</v>
      </c>
      <c r="E22" s="25" t="n">
        <v>2</v>
      </c>
      <c r="F22" s="25"/>
      <c r="G22" s="26" t="n">
        <f aca="false">IF(F22="Yes",N(E22),0)</f>
        <v>0</v>
      </c>
      <c r="H22" s="26" t="n">
        <f aca="false">IF(OR(F22="Yes",F22="No"),N(E22),0)</f>
        <v>0</v>
      </c>
      <c r="I22" s="26" t="str">
        <f aca="false">IF(AND(D22="Yes",F22="No"),"MUST-PASS FAILED",IF(AND(D22="Yes",F22=""),"Answer needed",IF(F22="No","Not met","")))</f>
        <v>Answer needed</v>
      </c>
    </row>
    <row r="23" customFormat="false" ht="30" hidden="false" customHeight="true" outlineLevel="0" collapsed="false">
      <c r="A23" s="17" t="n">
        <v>5</v>
      </c>
      <c r="B23" s="24" t="s">
        <v>80</v>
      </c>
      <c r="C23" s="24" t="s">
        <v>81</v>
      </c>
      <c r="D23" s="24" t="s">
        <v>73</v>
      </c>
      <c r="E23" s="25" t="n">
        <v>2</v>
      </c>
      <c r="F23" s="27" t="str">
        <f aca="false">IF(E5=0,"",IF(E7&gt;=1,"Yes","No"))</f>
        <v/>
      </c>
      <c r="G23" s="26" t="n">
        <f aca="false">IF(F23="Yes",N(E23),0)</f>
        <v>0</v>
      </c>
      <c r="H23" s="26" t="n">
        <f aca="false">IF(OR(F23="Yes",F23="No"),N(E23),0)</f>
        <v>0</v>
      </c>
      <c r="I23" s="26" t="str">
        <f aca="false">IF(AND(D23="Yes",F23="No"),"MUST-PASS FAILED",IF(AND(D23="Yes",F23=""),"Answer needed",IF(F23="No","Not met","")))</f>
        <v>Answer needed</v>
      </c>
    </row>
    <row r="24" customFormat="false" ht="30" hidden="false" customHeight="true" outlineLevel="0" collapsed="false">
      <c r="A24" s="17" t="n">
        <v>6</v>
      </c>
      <c r="B24" s="24" t="s">
        <v>82</v>
      </c>
      <c r="C24" s="24" t="s">
        <v>83</v>
      </c>
      <c r="D24" s="24" t="s">
        <v>73</v>
      </c>
      <c r="E24" s="25" t="n">
        <v>2</v>
      </c>
      <c r="F24" s="25"/>
      <c r="G24" s="26" t="n">
        <f aca="false">IF(F24="Yes",N(E24),0)</f>
        <v>0</v>
      </c>
      <c r="H24" s="26" t="n">
        <f aca="false">IF(OR(F24="Yes",F24="No"),N(E24),0)</f>
        <v>0</v>
      </c>
      <c r="I24" s="26" t="str">
        <f aca="false">IF(AND(D24="Yes",F24="No"),"MUST-PASS FAILED",IF(AND(D24="Yes",F24=""),"Answer needed",IF(F24="No","Not met","")))</f>
        <v>Answer needed</v>
      </c>
    </row>
    <row r="25" customFormat="false" ht="30" hidden="false" customHeight="true" outlineLevel="0" collapsed="false">
      <c r="A25" s="17" t="n">
        <v>7</v>
      </c>
      <c r="B25" s="24" t="s">
        <v>84</v>
      </c>
      <c r="C25" s="24" t="s">
        <v>85</v>
      </c>
      <c r="D25" s="24" t="s">
        <v>86</v>
      </c>
      <c r="E25" s="25" t="n">
        <v>1</v>
      </c>
      <c r="F25" s="25"/>
      <c r="G25" s="26" t="n">
        <f aca="false">IF(F25="Yes",N(E25),0)</f>
        <v>0</v>
      </c>
      <c r="H25" s="26" t="n">
        <f aca="false">IF(OR(F25="Yes",F25="No"),N(E25),0)</f>
        <v>0</v>
      </c>
      <c r="I25" s="26" t="str">
        <f aca="false">IF(AND(D25="Yes",F25="No"),"MUST-PASS FAILED",IF(AND(D25="Yes",F25=""),"Answer needed",IF(F25="No","Not met","")))</f>
        <v/>
      </c>
    </row>
    <row r="26" customFormat="false" ht="30" hidden="false" customHeight="true" outlineLevel="0" collapsed="false">
      <c r="A26" s="17" t="n">
        <v>8</v>
      </c>
      <c r="B26" s="24" t="s">
        <v>87</v>
      </c>
      <c r="C26" s="24" t="s">
        <v>88</v>
      </c>
      <c r="D26" s="24" t="s">
        <v>86</v>
      </c>
      <c r="E26" s="25" t="n">
        <v>2</v>
      </c>
      <c r="F26" s="27" t="str">
        <f aca="false">IF(ISNUMBER(E10),IF(E10&gt;=B13,"Yes","No"),IF(E10="","","No"))</f>
        <v/>
      </c>
      <c r="G26" s="26" t="n">
        <f aca="false">IF(F26="Yes",N(E26),0)</f>
        <v>0</v>
      </c>
      <c r="H26" s="26" t="n">
        <f aca="false">IF(OR(F26="Yes",F26="No"),N(E26),0)</f>
        <v>0</v>
      </c>
      <c r="I26" s="26" t="str">
        <f aca="false">IF(AND(D26="Yes",F26="No"),"MUST-PASS FAILED",IF(AND(D26="Yes",F26=""),"Answer needed",IF(F26="No","Not met","")))</f>
        <v/>
      </c>
    </row>
    <row r="27" customFormat="false" ht="30" hidden="false" customHeight="true" outlineLevel="0" collapsed="false">
      <c r="A27" s="17" t="n">
        <v>9</v>
      </c>
      <c r="B27" s="24" t="s">
        <v>89</v>
      </c>
      <c r="C27" s="24" t="s">
        <v>90</v>
      </c>
      <c r="D27" s="24" t="s">
        <v>86</v>
      </c>
      <c r="E27" s="25" t="n">
        <v>3</v>
      </c>
      <c r="F27" s="25"/>
      <c r="G27" s="26" t="n">
        <f aca="false">IF(F27="Yes",N(E27),0)</f>
        <v>0</v>
      </c>
      <c r="H27" s="26" t="n">
        <f aca="false">IF(OR(F27="Yes",F27="No"),N(E27),0)</f>
        <v>0</v>
      </c>
      <c r="I27" s="26" t="str">
        <f aca="false">IF(AND(D27="Yes",F27="No"),"MUST-PASS FAILED",IF(AND(D27="Yes",F27=""),"Answer needed",IF(F27="No","Not met","")))</f>
        <v/>
      </c>
    </row>
    <row r="28" customFormat="false" ht="30" hidden="false" customHeight="true" outlineLevel="0" collapsed="false">
      <c r="A28" s="17" t="n">
        <v>10</v>
      </c>
      <c r="B28" s="24" t="s">
        <v>91</v>
      </c>
      <c r="C28" s="24" t="s">
        <v>92</v>
      </c>
      <c r="D28" s="24" t="s">
        <v>86</v>
      </c>
      <c r="E28" s="25" t="n">
        <v>1</v>
      </c>
      <c r="F28" s="25"/>
      <c r="G28" s="26" t="n">
        <f aca="false">IF(F28="Yes",N(E28),0)</f>
        <v>0</v>
      </c>
      <c r="H28" s="26" t="n">
        <f aca="false">IF(OR(F28="Yes",F28="No"),N(E28),0)</f>
        <v>0</v>
      </c>
      <c r="I28" s="26" t="str">
        <f aca="false">IF(AND(D28="Yes",F28="No"),"MUST-PASS FAILED",IF(AND(D28="Yes",F28=""),"Answer needed",IF(F28="No","Not met","")))</f>
        <v/>
      </c>
    </row>
    <row r="29" customFormat="false" ht="30" hidden="false" customHeight="true" outlineLevel="0" collapsed="false">
      <c r="A29" s="17" t="n">
        <v>11</v>
      </c>
      <c r="B29" s="24" t="s">
        <v>93</v>
      </c>
      <c r="C29" s="24" t="s">
        <v>92</v>
      </c>
      <c r="D29" s="24" t="s">
        <v>86</v>
      </c>
      <c r="E29" s="25" t="n">
        <v>1</v>
      </c>
      <c r="F29" s="25"/>
      <c r="G29" s="26" t="n">
        <f aca="false">IF(F29="Yes",N(E29),0)</f>
        <v>0</v>
      </c>
      <c r="H29" s="26" t="n">
        <f aca="false">IF(OR(F29="Yes",F29="No"),N(E29),0)</f>
        <v>0</v>
      </c>
      <c r="I29" s="26" t="str">
        <f aca="false">IF(AND(D29="Yes",F29="No"),"MUST-PASS FAILED",IF(AND(D29="Yes",F29=""),"Answer needed",IF(F29="No","Not met","")))</f>
        <v/>
      </c>
    </row>
    <row r="30" customFormat="false" ht="30" hidden="false" customHeight="true" outlineLevel="0" collapsed="false">
      <c r="A30" s="17" t="n">
        <v>12</v>
      </c>
      <c r="B30" s="24" t="s">
        <v>94</v>
      </c>
      <c r="C30" s="24" t="s">
        <v>92</v>
      </c>
      <c r="D30" s="24" t="s">
        <v>73</v>
      </c>
      <c r="E30" s="25" t="n">
        <v>2</v>
      </c>
      <c r="F30" s="25"/>
      <c r="G30" s="26" t="n">
        <f aca="false">IF(F30="Yes",N(E30),0)</f>
        <v>0</v>
      </c>
      <c r="H30" s="26" t="n">
        <f aca="false">IF(OR(F30="Yes",F30="No"),N(E30),0)</f>
        <v>0</v>
      </c>
      <c r="I30" s="26" t="str">
        <f aca="false">IF(AND(D30="Yes",F30="No"),"MUST-PASS FAILED",IF(AND(D30="Yes",F30=""),"Answer needed",IF(F30="No","Not met","")))</f>
        <v>Answer needed</v>
      </c>
    </row>
    <row r="31" customFormat="false" ht="30" hidden="false" customHeight="true" outlineLevel="0" collapsed="false">
      <c r="A31" s="17" t="n">
        <v>13</v>
      </c>
      <c r="B31" s="24" t="s">
        <v>95</v>
      </c>
      <c r="C31" s="24" t="s">
        <v>96</v>
      </c>
      <c r="D31" s="24" t="s">
        <v>86</v>
      </c>
      <c r="E31" s="25" t="n">
        <v>2</v>
      </c>
      <c r="F31" s="25"/>
      <c r="G31" s="26" t="n">
        <f aca="false">IF(F31="Yes",N(E31),0)</f>
        <v>0</v>
      </c>
      <c r="H31" s="26" t="n">
        <f aca="false">IF(OR(F31="Yes",F31="No"),N(E31),0)</f>
        <v>0</v>
      </c>
      <c r="I31" s="26" t="str">
        <f aca="false">IF(AND(D31="Yes",F31="No"),"MUST-PASS FAILED",IF(AND(D31="Yes",F31=""),"Answer needed",IF(F31="No","Not met","")))</f>
        <v/>
      </c>
    </row>
    <row r="32" customFormat="false" ht="30" hidden="false" customHeight="true" outlineLevel="0" collapsed="false">
      <c r="A32" s="17" t="n">
        <v>14</v>
      </c>
      <c r="B32" s="24" t="s">
        <v>97</v>
      </c>
      <c r="C32" s="24" t="s">
        <v>92</v>
      </c>
      <c r="D32" s="24" t="s">
        <v>86</v>
      </c>
      <c r="E32" s="25" t="n">
        <v>1</v>
      </c>
      <c r="F32" s="25"/>
      <c r="G32" s="26" t="n">
        <f aca="false">IF(F32="Yes",N(E32),0)</f>
        <v>0</v>
      </c>
      <c r="H32" s="26" t="n">
        <f aca="false">IF(OR(F32="Yes",F32="No"),N(E32),0)</f>
        <v>0</v>
      </c>
      <c r="I32" s="26" t="str">
        <f aca="false">IF(AND(D32="Yes",F32="No"),"MUST-PASS FAILED",IF(AND(D32="Yes",F32=""),"Answer needed",IF(F32="No","Not met","")))</f>
        <v/>
      </c>
    </row>
    <row r="33" customFormat="false" ht="30" hidden="false" customHeight="true" outlineLevel="0" collapsed="false">
      <c r="A33" s="17" t="n">
        <v>15</v>
      </c>
      <c r="B33" s="24"/>
      <c r="C33" s="24"/>
      <c r="D33" s="24"/>
      <c r="E33" s="25"/>
      <c r="F33" s="25"/>
      <c r="G33" s="26" t="n">
        <f aca="false">IF(F33="Yes",N(E33),0)</f>
        <v>0</v>
      </c>
      <c r="H33" s="26" t="n">
        <f aca="false">IF(OR(F33="Yes",F33="No"),N(E33),0)</f>
        <v>0</v>
      </c>
      <c r="I33" s="26" t="str">
        <f aca="false">IF(AND(D33="Yes",F33="No"),"MUST-PASS FAILED",IF(AND(D33="Yes",F33=""),"Answer needed",IF(F33="No","Not met","")))</f>
        <v/>
      </c>
    </row>
    <row r="34" customFormat="false" ht="30" hidden="false" customHeight="true" outlineLevel="0" collapsed="false">
      <c r="A34" s="17" t="n">
        <v>16</v>
      </c>
      <c r="B34" s="24"/>
      <c r="C34" s="24"/>
      <c r="D34" s="24"/>
      <c r="E34" s="25"/>
      <c r="F34" s="25"/>
      <c r="G34" s="26" t="n">
        <f aca="false">IF(F34="Yes",N(E34),0)</f>
        <v>0</v>
      </c>
      <c r="H34" s="26" t="n">
        <f aca="false">IF(OR(F34="Yes",F34="No"),N(E34),0)</f>
        <v>0</v>
      </c>
      <c r="I34" s="26" t="str">
        <f aca="false">IF(AND(D34="Yes",F34="No"),"MUST-PASS FAILED",IF(AND(D34="Yes",F34=""),"Answer needed",IF(F34="No","Not met","")))</f>
        <v/>
      </c>
    </row>
    <row r="35" customFormat="false" ht="30" hidden="false" customHeight="true" outlineLevel="0" collapsed="false">
      <c r="A35" s="17" t="n">
        <v>17</v>
      </c>
      <c r="B35" s="24"/>
      <c r="C35" s="24"/>
      <c r="D35" s="24"/>
      <c r="E35" s="25"/>
      <c r="F35" s="25"/>
      <c r="G35" s="26" t="n">
        <f aca="false">IF(F35="Yes",N(E35),0)</f>
        <v>0</v>
      </c>
      <c r="H35" s="26" t="n">
        <f aca="false">IF(OR(F35="Yes",F35="No"),N(E35),0)</f>
        <v>0</v>
      </c>
      <c r="I35" s="26" t="str">
        <f aca="false">IF(AND(D35="Yes",F35="No"),"MUST-PASS FAILED",IF(AND(D35="Yes",F35=""),"Answer needed",IF(F35="No","Not met","")))</f>
        <v/>
      </c>
    </row>
    <row r="36" customFormat="false" ht="30" hidden="false" customHeight="true" outlineLevel="0" collapsed="false">
      <c r="A36" s="17" t="n">
        <v>18</v>
      </c>
      <c r="B36" s="24"/>
      <c r="C36" s="24"/>
      <c r="D36" s="24"/>
      <c r="E36" s="25"/>
      <c r="F36" s="25"/>
      <c r="G36" s="26" t="n">
        <f aca="false">IF(F36="Yes",N(E36),0)</f>
        <v>0</v>
      </c>
      <c r="H36" s="26" t="n">
        <f aca="false">IF(OR(F36="Yes",F36="No"),N(E36),0)</f>
        <v>0</v>
      </c>
      <c r="I36" s="26" t="str">
        <f aca="false">IF(AND(D36="Yes",F36="No"),"MUST-PASS FAILED",IF(AND(D36="Yes",F36=""),"Answer needed",IF(F36="No","Not met","")))</f>
        <v/>
      </c>
    </row>
    <row r="37" customFormat="false" ht="30" hidden="false" customHeight="true" outlineLevel="0" collapsed="false">
      <c r="A37" s="17" t="n">
        <v>19</v>
      </c>
      <c r="B37" s="24"/>
      <c r="C37" s="24"/>
      <c r="D37" s="24"/>
      <c r="E37" s="25"/>
      <c r="F37" s="25"/>
      <c r="G37" s="26" t="n">
        <f aca="false">IF(F37="Yes",N(E37),0)</f>
        <v>0</v>
      </c>
      <c r="H37" s="26" t="n">
        <f aca="false">IF(OR(F37="Yes",F37="No"),N(E37),0)</f>
        <v>0</v>
      </c>
      <c r="I37" s="26" t="str">
        <f aca="false">IF(AND(D37="Yes",F37="No"),"MUST-PASS FAILED",IF(AND(D37="Yes",F37=""),"Answer needed",IF(F37="No","Not met","")))</f>
        <v/>
      </c>
    </row>
    <row r="38" customFormat="false" ht="30" hidden="false" customHeight="true" outlineLevel="0" collapsed="false">
      <c r="A38" s="17" t="n">
        <v>20</v>
      </c>
      <c r="B38" s="24"/>
      <c r="C38" s="24"/>
      <c r="D38" s="24"/>
      <c r="E38" s="25"/>
      <c r="F38" s="25"/>
      <c r="G38" s="26" t="n">
        <f aca="false">IF(F38="Yes",N(E38),0)</f>
        <v>0</v>
      </c>
      <c r="H38" s="26" t="n">
        <f aca="false">IF(OR(F38="Yes",F38="No"),N(E38),0)</f>
        <v>0</v>
      </c>
      <c r="I38" s="26" t="str">
        <f aca="false">IF(AND(D38="Yes",F38="No"),"MUST-PASS FAILED",IF(AND(D38="Yes",F38=""),"Answer needed",IF(F38="No","Not met","")))</f>
        <v/>
      </c>
    </row>
    <row r="39" customFormat="false" ht="30" hidden="false" customHeight="true" outlineLevel="0" collapsed="false">
      <c r="A39" s="17" t="n">
        <v>21</v>
      </c>
      <c r="B39" s="24"/>
      <c r="C39" s="24"/>
      <c r="D39" s="24"/>
      <c r="E39" s="25"/>
      <c r="F39" s="25"/>
      <c r="G39" s="26" t="n">
        <f aca="false">IF(F39="Yes",N(E39),0)</f>
        <v>0</v>
      </c>
      <c r="H39" s="26" t="n">
        <f aca="false">IF(OR(F39="Yes",F39="No"),N(E39),0)</f>
        <v>0</v>
      </c>
      <c r="I39" s="26" t="str">
        <f aca="false">IF(AND(D39="Yes",F39="No"),"MUST-PASS FAILED",IF(AND(D39="Yes",F39=""),"Answer needed",IF(F39="No","Not met","")))</f>
        <v/>
      </c>
    </row>
    <row r="40" customFormat="false" ht="30" hidden="false" customHeight="true" outlineLevel="0" collapsed="false">
      <c r="A40" s="17" t="n">
        <v>22</v>
      </c>
      <c r="B40" s="24"/>
      <c r="C40" s="24"/>
      <c r="D40" s="24"/>
      <c r="E40" s="25"/>
      <c r="F40" s="25"/>
      <c r="G40" s="26" t="n">
        <f aca="false">IF(F40="Yes",N(E40),0)</f>
        <v>0</v>
      </c>
      <c r="H40" s="26" t="n">
        <f aca="false">IF(OR(F40="Yes",F40="No"),N(E40),0)</f>
        <v>0</v>
      </c>
      <c r="I40" s="26" t="str">
        <f aca="false">IF(AND(D40="Yes",F40="No"),"MUST-PASS FAILED",IF(AND(D40="Yes",F40=""),"Answer needed",IF(F40="No","Not met","")))</f>
        <v/>
      </c>
    </row>
    <row r="41" customFormat="false" ht="15" hidden="false" customHeight="false" outlineLevel="0" collapsed="false">
      <c r="F41" s="28" t="s">
        <v>98</v>
      </c>
      <c r="G41" s="28" t="n">
        <f aca="false">SUM(G19:G40)</f>
        <v>0</v>
      </c>
      <c r="H41" s="28" t="n">
        <f aca="false">SUM(H19:H40)</f>
        <v>0</v>
      </c>
    </row>
    <row r="43" customFormat="false" ht="15" hidden="false" customHeight="false" outlineLevel="0" collapsed="false">
      <c r="A43" s="5" t="s">
        <v>99</v>
      </c>
    </row>
    <row r="44" customFormat="false" ht="15" hidden="false" customHeight="false" outlineLevel="0" collapsed="false">
      <c r="A44" s="5" t="s">
        <v>100</v>
      </c>
    </row>
  </sheetData>
  <conditionalFormatting sqref="E15">
    <cfRule type="expression" priority="2" aboveAverage="0" equalAverage="0" bottom="0" percent="0" rank="0" text="" dxfId="0">
      <formula>LEFT($E$15,3)="DO "</formula>
    </cfRule>
    <cfRule type="expression" priority="3" aboveAverage="0" equalAverage="0" bottom="0" percent="0" rank="0" text="" dxfId="1">
      <formula>LEFT($E$15,6)="PASSES"</formula>
    </cfRule>
    <cfRule type="expression" priority="4" aboveAverage="0" equalAverage="0" bottom="0" percent="0" rank="0" text="" dxfId="2">
      <formula>OR(LEFT($E$15,5)="BELOW",LEFT($E$15,10)="INCOMPLETE")</formula>
    </cfRule>
  </conditionalFormatting>
  <conditionalFormatting sqref="I19:I40">
    <cfRule type="expression" priority="5" aboveAverage="0" equalAverage="0" bottom="0" percent="0" rank="0" text="" dxfId="3">
      <formula>I19="MUST-PASS FAILED"</formula>
    </cfRule>
  </conditionalFormatting>
  <dataValidations count="5">
    <dataValidation allowBlank="true" errorStyle="stop" operator="between" showDropDown="false" showErrorMessage="false" showInputMessage="false" sqref="D19:D40" type="list">
      <formula1>"Yes,No"</formula1>
      <formula2>0</formula2>
    </dataValidation>
    <dataValidation allowBlank="true" errorStyle="stop" operator="between" showDropDown="false" showErrorMessage="false" showInputMessage="false" sqref="F19:F22 F24:F25 F27:F40" type="list">
      <formula1>"Yes,No,N/A"</formula1>
      <formula2>0</formula2>
    </dataValidation>
    <dataValidation allowBlank="true" error="Weight must be a whole number from 0 to 10" errorStyle="stop" operator="between" showDropDown="false" showErrorMessage="true" showInputMessage="false" sqref="E19:E40" type="whole">
      <formula1>0</formula1>
      <formula2>10</formula2>
    </dataValidation>
    <dataValidation allowBlank="true" error="Type a percentage, e.g. 1%" errorStyle="stop" operator="between" showDropDown="false" showErrorMessage="true" showInputMessage="false" sqref="B9 B14" type="decimal">
      <formula1>0</formula1>
      <formula2>1</formula2>
    </dataValidation>
    <dataValidation allowBlank="true" error="Must be greater than 0" errorStyle="stop" operator="greaterThan" showDropDown="false" showErrorMessage="true" showInputMessage="false" sqref="B8 B10:B13" type="decimal">
      <formula1>0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4847C1"/>
    <pageSetUpPr fitToPage="false"/>
  </sheetPr>
  <dimension ref="A1:Q50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3" min="2" style="0" width="16"/>
    <col collapsed="false" customWidth="true" hidden="false" outlineLevel="0" max="7" min="4" style="0" width="10"/>
    <col collapsed="false" customWidth="true" hidden="false" outlineLevel="0" max="9" min="8" style="0" width="11"/>
    <col collapsed="false" customWidth="true" hidden="false" outlineLevel="0" max="10" min="10" style="0" width="13"/>
    <col collapsed="false" customWidth="true" hidden="false" outlineLevel="0" max="12" min="11" style="0" width="10"/>
    <col collapsed="false" customWidth="true" hidden="false" outlineLevel="0" max="13" min="13" style="0" width="9"/>
    <col collapsed="false" customWidth="true" hidden="false" outlineLevel="0" max="15" min="14" style="0" width="12"/>
    <col collapsed="false" customWidth="true" hidden="false" outlineLevel="0" max="16" min="16" style="0" width="11"/>
    <col collapsed="false" customWidth="true" hidden="false" outlineLevel="0" max="17" min="17" style="0" width="28"/>
  </cols>
  <sheetData>
    <row r="1" customFormat="false" ht="19.7" hidden="false" customHeight="false" outlineLevel="0" collapsed="false">
      <c r="A1" s="1" t="s">
        <v>101</v>
      </c>
    </row>
    <row r="2" customFormat="false" ht="15" hidden="false" customHeight="false" outlineLevel="0" collapsed="false">
      <c r="A2" s="5" t="s">
        <v>102</v>
      </c>
    </row>
    <row r="3" customFormat="false" ht="15" hidden="false" customHeight="false" outlineLevel="0" collapsed="false">
      <c r="A3" s="5" t="s">
        <v>103</v>
      </c>
    </row>
    <row r="4" customFormat="false" ht="31.5" hidden="false" customHeight="true" outlineLevel="0" collapsed="false">
      <c r="A4" s="6" t="s">
        <v>40</v>
      </c>
      <c r="B4" s="6" t="s">
        <v>42</v>
      </c>
      <c r="C4" s="6" t="s">
        <v>104</v>
      </c>
      <c r="D4" s="6" t="s">
        <v>105</v>
      </c>
      <c r="E4" s="6" t="s">
        <v>106</v>
      </c>
      <c r="F4" s="6" t="s">
        <v>107</v>
      </c>
      <c r="G4" s="6" t="s">
        <v>108</v>
      </c>
      <c r="H4" s="6" t="s">
        <v>55</v>
      </c>
      <c r="I4" s="6" t="s">
        <v>109</v>
      </c>
      <c r="J4" s="6" t="s">
        <v>110</v>
      </c>
      <c r="K4" s="6" t="s">
        <v>111</v>
      </c>
      <c r="L4" s="6" t="s">
        <v>112</v>
      </c>
      <c r="M4" s="6" t="s">
        <v>113</v>
      </c>
      <c r="N4" s="6" t="s">
        <v>114</v>
      </c>
      <c r="O4" s="6" t="s">
        <v>115</v>
      </c>
      <c r="P4" s="6" t="s">
        <v>116</v>
      </c>
      <c r="Q4" s="6" t="s">
        <v>117</v>
      </c>
    </row>
    <row r="5" customFormat="false" ht="15" hidden="false" customHeight="false" outlineLevel="0" collapsed="false">
      <c r="A5" s="29"/>
      <c r="B5" s="30"/>
      <c r="C5" s="30"/>
      <c r="D5" s="31"/>
      <c r="E5" s="31"/>
      <c r="F5" s="31"/>
      <c r="G5" s="32"/>
      <c r="H5" s="33"/>
      <c r="I5" s="30"/>
      <c r="J5" s="34" t="str">
        <f aca="false">IF(H5="","",IF(I5="No","Do not trade",IF(H5&gt;=Checklist!$B$14,"Pass","Below min")))</f>
        <v/>
      </c>
      <c r="K5" s="30"/>
      <c r="L5" s="31"/>
      <c r="M5" s="35"/>
      <c r="N5" s="36" t="str">
        <f aca="false">IF(AND(ISNUMBER(D5),ISNUMBER(E5),ISNUMBER(G5)),G5*ABS(D5-E5),"")</f>
        <v/>
      </c>
      <c r="O5" s="36" t="str">
        <f aca="false">IF(AND(K5="Yes",ISNUMBER(L5),ISNUMBER(N5)),(L5-D5)*SIGN(D5-E5)*G5-N(M5),"")</f>
        <v/>
      </c>
      <c r="P5" s="37" t="str">
        <f aca="false">IF(ISNUMBER(O5),IF(N5&gt;0,O5/N5,""),"")</f>
        <v/>
      </c>
      <c r="Q5" s="30"/>
    </row>
    <row r="6" customFormat="false" ht="15" hidden="false" customHeight="false" outlineLevel="0" collapsed="false">
      <c r="A6" s="29"/>
      <c r="B6" s="30"/>
      <c r="C6" s="30"/>
      <c r="D6" s="31"/>
      <c r="E6" s="31"/>
      <c r="F6" s="31"/>
      <c r="G6" s="32"/>
      <c r="H6" s="33"/>
      <c r="I6" s="30"/>
      <c r="J6" s="34" t="str">
        <f aca="false">IF(H6="","",IF(I6="No","Do not trade",IF(H6&gt;=Checklist!$B$14,"Pass","Below min")))</f>
        <v/>
      </c>
      <c r="K6" s="30"/>
      <c r="L6" s="31"/>
      <c r="M6" s="35"/>
      <c r="N6" s="36" t="str">
        <f aca="false">IF(AND(ISNUMBER(D6),ISNUMBER(E6),ISNUMBER(G6)),G6*ABS(D6-E6),"")</f>
        <v/>
      </c>
      <c r="O6" s="36" t="str">
        <f aca="false">IF(AND(K6="Yes",ISNUMBER(L6),ISNUMBER(N6)),(L6-D6)*SIGN(D6-E6)*G6-N(M6),"")</f>
        <v/>
      </c>
      <c r="P6" s="37" t="str">
        <f aca="false">IF(ISNUMBER(O6),IF(N6&gt;0,O6/N6,""),"")</f>
        <v/>
      </c>
      <c r="Q6" s="30"/>
    </row>
    <row r="7" customFormat="false" ht="15" hidden="false" customHeight="false" outlineLevel="0" collapsed="false">
      <c r="A7" s="29"/>
      <c r="B7" s="30"/>
      <c r="C7" s="30"/>
      <c r="D7" s="31"/>
      <c r="E7" s="31"/>
      <c r="F7" s="31"/>
      <c r="G7" s="32"/>
      <c r="H7" s="33"/>
      <c r="I7" s="30"/>
      <c r="J7" s="34" t="str">
        <f aca="false">IF(H7="","",IF(I7="No","Do not trade",IF(H7&gt;=Checklist!$B$14,"Pass","Below min")))</f>
        <v/>
      </c>
      <c r="K7" s="30"/>
      <c r="L7" s="31"/>
      <c r="M7" s="35"/>
      <c r="N7" s="36" t="str">
        <f aca="false">IF(AND(ISNUMBER(D7),ISNUMBER(E7),ISNUMBER(G7)),G7*ABS(D7-E7),"")</f>
        <v/>
      </c>
      <c r="O7" s="36" t="str">
        <f aca="false">IF(AND(K7="Yes",ISNUMBER(L7),ISNUMBER(N7)),(L7-D7)*SIGN(D7-E7)*G7-N(M7),"")</f>
        <v/>
      </c>
      <c r="P7" s="37" t="str">
        <f aca="false">IF(ISNUMBER(O7),IF(N7&gt;0,O7/N7,""),"")</f>
        <v/>
      </c>
      <c r="Q7" s="30"/>
    </row>
    <row r="8" customFormat="false" ht="15" hidden="false" customHeight="false" outlineLevel="0" collapsed="false">
      <c r="A8" s="29"/>
      <c r="B8" s="30"/>
      <c r="C8" s="30"/>
      <c r="D8" s="31"/>
      <c r="E8" s="31"/>
      <c r="F8" s="31"/>
      <c r="G8" s="32"/>
      <c r="H8" s="33"/>
      <c r="I8" s="30"/>
      <c r="J8" s="34" t="str">
        <f aca="false">IF(H8="","",IF(I8="No","Do not trade",IF(H8&gt;=Checklist!$B$14,"Pass","Below min")))</f>
        <v/>
      </c>
      <c r="K8" s="30"/>
      <c r="L8" s="31"/>
      <c r="M8" s="35"/>
      <c r="N8" s="36" t="str">
        <f aca="false">IF(AND(ISNUMBER(D8),ISNUMBER(E8),ISNUMBER(G8)),G8*ABS(D8-E8),"")</f>
        <v/>
      </c>
      <c r="O8" s="36" t="str">
        <f aca="false">IF(AND(K8="Yes",ISNUMBER(L8),ISNUMBER(N8)),(L8-D8)*SIGN(D8-E8)*G8-N(M8),"")</f>
        <v/>
      </c>
      <c r="P8" s="37" t="str">
        <f aca="false">IF(ISNUMBER(O8),IF(N8&gt;0,O8/N8,""),"")</f>
        <v/>
      </c>
      <c r="Q8" s="30"/>
    </row>
    <row r="9" customFormat="false" ht="15" hidden="false" customHeight="false" outlineLevel="0" collapsed="false">
      <c r="A9" s="29"/>
      <c r="B9" s="30"/>
      <c r="C9" s="30"/>
      <c r="D9" s="31"/>
      <c r="E9" s="31"/>
      <c r="F9" s="31"/>
      <c r="G9" s="32"/>
      <c r="H9" s="33"/>
      <c r="I9" s="30"/>
      <c r="J9" s="34" t="str">
        <f aca="false">IF(H9="","",IF(I9="No","Do not trade",IF(H9&gt;=Checklist!$B$14,"Pass","Below min")))</f>
        <v/>
      </c>
      <c r="K9" s="30"/>
      <c r="L9" s="31"/>
      <c r="M9" s="35"/>
      <c r="N9" s="36" t="str">
        <f aca="false">IF(AND(ISNUMBER(D9),ISNUMBER(E9),ISNUMBER(G9)),G9*ABS(D9-E9),"")</f>
        <v/>
      </c>
      <c r="O9" s="36" t="str">
        <f aca="false">IF(AND(K9="Yes",ISNUMBER(L9),ISNUMBER(N9)),(L9-D9)*SIGN(D9-E9)*G9-N(M9),"")</f>
        <v/>
      </c>
      <c r="P9" s="37" t="str">
        <f aca="false">IF(ISNUMBER(O9),IF(N9&gt;0,O9/N9,""),"")</f>
        <v/>
      </c>
      <c r="Q9" s="30"/>
    </row>
    <row r="10" customFormat="false" ht="15" hidden="false" customHeight="false" outlineLevel="0" collapsed="false">
      <c r="A10" s="29"/>
      <c r="B10" s="30"/>
      <c r="C10" s="30"/>
      <c r="D10" s="31"/>
      <c r="E10" s="31"/>
      <c r="F10" s="31"/>
      <c r="G10" s="32"/>
      <c r="H10" s="33"/>
      <c r="I10" s="30"/>
      <c r="J10" s="34" t="str">
        <f aca="false">IF(H10="","",IF(I10="No","Do not trade",IF(H10&gt;=Checklist!$B$14,"Pass","Below min")))</f>
        <v/>
      </c>
      <c r="K10" s="30"/>
      <c r="L10" s="31"/>
      <c r="M10" s="35"/>
      <c r="N10" s="36" t="str">
        <f aca="false">IF(AND(ISNUMBER(D10),ISNUMBER(E10),ISNUMBER(G10)),G10*ABS(D10-E10),"")</f>
        <v/>
      </c>
      <c r="O10" s="36" t="str">
        <f aca="false">IF(AND(K10="Yes",ISNUMBER(L10),ISNUMBER(N10)),(L10-D10)*SIGN(D10-E10)*G10-N(M10),"")</f>
        <v/>
      </c>
      <c r="P10" s="37" t="str">
        <f aca="false">IF(ISNUMBER(O10),IF(N10&gt;0,O10/N10,""),"")</f>
        <v/>
      </c>
      <c r="Q10" s="30"/>
    </row>
    <row r="11" customFormat="false" ht="15" hidden="false" customHeight="false" outlineLevel="0" collapsed="false">
      <c r="A11" s="29"/>
      <c r="B11" s="30"/>
      <c r="C11" s="30"/>
      <c r="D11" s="31"/>
      <c r="E11" s="31"/>
      <c r="F11" s="31"/>
      <c r="G11" s="32"/>
      <c r="H11" s="33"/>
      <c r="I11" s="30"/>
      <c r="J11" s="34" t="str">
        <f aca="false">IF(H11="","",IF(I11="No","Do not trade",IF(H11&gt;=Checklist!$B$14,"Pass","Below min")))</f>
        <v/>
      </c>
      <c r="K11" s="30"/>
      <c r="L11" s="31"/>
      <c r="M11" s="35"/>
      <c r="N11" s="36" t="str">
        <f aca="false">IF(AND(ISNUMBER(D11),ISNUMBER(E11),ISNUMBER(G11)),G11*ABS(D11-E11),"")</f>
        <v/>
      </c>
      <c r="O11" s="36" t="str">
        <f aca="false">IF(AND(K11="Yes",ISNUMBER(L11),ISNUMBER(N11)),(L11-D11)*SIGN(D11-E11)*G11-N(M11),"")</f>
        <v/>
      </c>
      <c r="P11" s="37" t="str">
        <f aca="false">IF(ISNUMBER(O11),IF(N11&gt;0,O11/N11,""),"")</f>
        <v/>
      </c>
      <c r="Q11" s="30"/>
    </row>
    <row r="12" customFormat="false" ht="15" hidden="false" customHeight="false" outlineLevel="0" collapsed="false">
      <c r="A12" s="29"/>
      <c r="B12" s="30"/>
      <c r="C12" s="30"/>
      <c r="D12" s="31"/>
      <c r="E12" s="31"/>
      <c r="F12" s="31"/>
      <c r="G12" s="32"/>
      <c r="H12" s="33"/>
      <c r="I12" s="30"/>
      <c r="J12" s="34" t="str">
        <f aca="false">IF(H12="","",IF(I12="No","Do not trade",IF(H12&gt;=Checklist!$B$14,"Pass","Below min")))</f>
        <v/>
      </c>
      <c r="K12" s="30"/>
      <c r="L12" s="31"/>
      <c r="M12" s="35"/>
      <c r="N12" s="36" t="str">
        <f aca="false">IF(AND(ISNUMBER(D12),ISNUMBER(E12),ISNUMBER(G12)),G12*ABS(D12-E12),"")</f>
        <v/>
      </c>
      <c r="O12" s="36" t="str">
        <f aca="false">IF(AND(K12="Yes",ISNUMBER(L12),ISNUMBER(N12)),(L12-D12)*SIGN(D12-E12)*G12-N(M12),"")</f>
        <v/>
      </c>
      <c r="P12" s="37" t="str">
        <f aca="false">IF(ISNUMBER(O12),IF(N12&gt;0,O12/N12,""),"")</f>
        <v/>
      </c>
      <c r="Q12" s="30"/>
    </row>
    <row r="13" customFormat="false" ht="15" hidden="false" customHeight="false" outlineLevel="0" collapsed="false">
      <c r="A13" s="29"/>
      <c r="B13" s="30"/>
      <c r="C13" s="30"/>
      <c r="D13" s="31"/>
      <c r="E13" s="31"/>
      <c r="F13" s="31"/>
      <c r="G13" s="32"/>
      <c r="H13" s="33"/>
      <c r="I13" s="30"/>
      <c r="J13" s="34" t="str">
        <f aca="false">IF(H13="","",IF(I13="No","Do not trade",IF(H13&gt;=Checklist!$B$14,"Pass","Below min")))</f>
        <v/>
      </c>
      <c r="K13" s="30"/>
      <c r="L13" s="31"/>
      <c r="M13" s="35"/>
      <c r="N13" s="36" t="str">
        <f aca="false">IF(AND(ISNUMBER(D13),ISNUMBER(E13),ISNUMBER(G13)),G13*ABS(D13-E13),"")</f>
        <v/>
      </c>
      <c r="O13" s="36" t="str">
        <f aca="false">IF(AND(K13="Yes",ISNUMBER(L13),ISNUMBER(N13)),(L13-D13)*SIGN(D13-E13)*G13-N(M13),"")</f>
        <v/>
      </c>
      <c r="P13" s="37" t="str">
        <f aca="false">IF(ISNUMBER(O13),IF(N13&gt;0,O13/N13,""),"")</f>
        <v/>
      </c>
      <c r="Q13" s="30"/>
    </row>
    <row r="14" customFormat="false" ht="15" hidden="false" customHeight="false" outlineLevel="0" collapsed="false">
      <c r="A14" s="29"/>
      <c r="B14" s="30"/>
      <c r="C14" s="30"/>
      <c r="D14" s="31"/>
      <c r="E14" s="31"/>
      <c r="F14" s="31"/>
      <c r="G14" s="32"/>
      <c r="H14" s="33"/>
      <c r="I14" s="30"/>
      <c r="J14" s="34" t="str">
        <f aca="false">IF(H14="","",IF(I14="No","Do not trade",IF(H14&gt;=Checklist!$B$14,"Pass","Below min")))</f>
        <v/>
      </c>
      <c r="K14" s="30"/>
      <c r="L14" s="31"/>
      <c r="M14" s="35"/>
      <c r="N14" s="36" t="str">
        <f aca="false">IF(AND(ISNUMBER(D14),ISNUMBER(E14),ISNUMBER(G14)),G14*ABS(D14-E14),"")</f>
        <v/>
      </c>
      <c r="O14" s="36" t="str">
        <f aca="false">IF(AND(K14="Yes",ISNUMBER(L14),ISNUMBER(N14)),(L14-D14)*SIGN(D14-E14)*G14-N(M14),"")</f>
        <v/>
      </c>
      <c r="P14" s="37" t="str">
        <f aca="false">IF(ISNUMBER(O14),IF(N14&gt;0,O14/N14,""),"")</f>
        <v/>
      </c>
      <c r="Q14" s="30"/>
    </row>
    <row r="15" customFormat="false" ht="15" hidden="false" customHeight="false" outlineLevel="0" collapsed="false">
      <c r="A15" s="29"/>
      <c r="B15" s="30"/>
      <c r="C15" s="30"/>
      <c r="D15" s="31"/>
      <c r="E15" s="31"/>
      <c r="F15" s="31"/>
      <c r="G15" s="32"/>
      <c r="H15" s="33"/>
      <c r="I15" s="30"/>
      <c r="J15" s="34" t="str">
        <f aca="false">IF(H15="","",IF(I15="No","Do not trade",IF(H15&gt;=Checklist!$B$14,"Pass","Below min")))</f>
        <v/>
      </c>
      <c r="K15" s="30"/>
      <c r="L15" s="31"/>
      <c r="M15" s="35"/>
      <c r="N15" s="36" t="str">
        <f aca="false">IF(AND(ISNUMBER(D15),ISNUMBER(E15),ISNUMBER(G15)),G15*ABS(D15-E15),"")</f>
        <v/>
      </c>
      <c r="O15" s="36" t="str">
        <f aca="false">IF(AND(K15="Yes",ISNUMBER(L15),ISNUMBER(N15)),(L15-D15)*SIGN(D15-E15)*G15-N(M15),"")</f>
        <v/>
      </c>
      <c r="P15" s="37" t="str">
        <f aca="false">IF(ISNUMBER(O15),IF(N15&gt;0,O15/N15,""),"")</f>
        <v/>
      </c>
      <c r="Q15" s="30"/>
    </row>
    <row r="16" customFormat="false" ht="15" hidden="false" customHeight="false" outlineLevel="0" collapsed="false">
      <c r="A16" s="29"/>
      <c r="B16" s="30"/>
      <c r="C16" s="30"/>
      <c r="D16" s="31"/>
      <c r="E16" s="31"/>
      <c r="F16" s="31"/>
      <c r="G16" s="32"/>
      <c r="H16" s="33"/>
      <c r="I16" s="30"/>
      <c r="J16" s="34" t="str">
        <f aca="false">IF(H16="","",IF(I16="No","Do not trade",IF(H16&gt;=Checklist!$B$14,"Pass","Below min")))</f>
        <v/>
      </c>
      <c r="K16" s="30"/>
      <c r="L16" s="31"/>
      <c r="M16" s="35"/>
      <c r="N16" s="36" t="str">
        <f aca="false">IF(AND(ISNUMBER(D16),ISNUMBER(E16),ISNUMBER(G16)),G16*ABS(D16-E16),"")</f>
        <v/>
      </c>
      <c r="O16" s="36" t="str">
        <f aca="false">IF(AND(K16="Yes",ISNUMBER(L16),ISNUMBER(N16)),(L16-D16)*SIGN(D16-E16)*G16-N(M16),"")</f>
        <v/>
      </c>
      <c r="P16" s="37" t="str">
        <f aca="false">IF(ISNUMBER(O16),IF(N16&gt;0,O16/N16,""),"")</f>
        <v/>
      </c>
      <c r="Q16" s="30"/>
    </row>
    <row r="17" customFormat="false" ht="15" hidden="false" customHeight="false" outlineLevel="0" collapsed="false">
      <c r="A17" s="29"/>
      <c r="B17" s="30"/>
      <c r="C17" s="30"/>
      <c r="D17" s="31"/>
      <c r="E17" s="31"/>
      <c r="F17" s="31"/>
      <c r="G17" s="32"/>
      <c r="H17" s="33"/>
      <c r="I17" s="30"/>
      <c r="J17" s="34" t="str">
        <f aca="false">IF(H17="","",IF(I17="No","Do not trade",IF(H17&gt;=Checklist!$B$14,"Pass","Below min")))</f>
        <v/>
      </c>
      <c r="K17" s="30"/>
      <c r="L17" s="31"/>
      <c r="M17" s="35"/>
      <c r="N17" s="36" t="str">
        <f aca="false">IF(AND(ISNUMBER(D17),ISNUMBER(E17),ISNUMBER(G17)),G17*ABS(D17-E17),"")</f>
        <v/>
      </c>
      <c r="O17" s="36" t="str">
        <f aca="false">IF(AND(K17="Yes",ISNUMBER(L17),ISNUMBER(N17)),(L17-D17)*SIGN(D17-E17)*G17-N(M17),"")</f>
        <v/>
      </c>
      <c r="P17" s="37" t="str">
        <f aca="false">IF(ISNUMBER(O17),IF(N17&gt;0,O17/N17,""),"")</f>
        <v/>
      </c>
      <c r="Q17" s="30"/>
    </row>
    <row r="18" customFormat="false" ht="15" hidden="false" customHeight="false" outlineLevel="0" collapsed="false">
      <c r="A18" s="29"/>
      <c r="B18" s="30"/>
      <c r="C18" s="30"/>
      <c r="D18" s="31"/>
      <c r="E18" s="31"/>
      <c r="F18" s="31"/>
      <c r="G18" s="32"/>
      <c r="H18" s="33"/>
      <c r="I18" s="30"/>
      <c r="J18" s="34" t="str">
        <f aca="false">IF(H18="","",IF(I18="No","Do not trade",IF(H18&gt;=Checklist!$B$14,"Pass","Below min")))</f>
        <v/>
      </c>
      <c r="K18" s="30"/>
      <c r="L18" s="31"/>
      <c r="M18" s="35"/>
      <c r="N18" s="36" t="str">
        <f aca="false">IF(AND(ISNUMBER(D18),ISNUMBER(E18),ISNUMBER(G18)),G18*ABS(D18-E18),"")</f>
        <v/>
      </c>
      <c r="O18" s="36" t="str">
        <f aca="false">IF(AND(K18="Yes",ISNUMBER(L18),ISNUMBER(N18)),(L18-D18)*SIGN(D18-E18)*G18-N(M18),"")</f>
        <v/>
      </c>
      <c r="P18" s="37" t="str">
        <f aca="false">IF(ISNUMBER(O18),IF(N18&gt;0,O18/N18,""),"")</f>
        <v/>
      </c>
      <c r="Q18" s="30"/>
    </row>
    <row r="19" customFormat="false" ht="15" hidden="false" customHeight="false" outlineLevel="0" collapsed="false">
      <c r="A19" s="29"/>
      <c r="B19" s="30"/>
      <c r="C19" s="30"/>
      <c r="D19" s="31"/>
      <c r="E19" s="31"/>
      <c r="F19" s="31"/>
      <c r="G19" s="32"/>
      <c r="H19" s="33"/>
      <c r="I19" s="30"/>
      <c r="J19" s="34" t="str">
        <f aca="false">IF(H19="","",IF(I19="No","Do not trade",IF(H19&gt;=Checklist!$B$14,"Pass","Below min")))</f>
        <v/>
      </c>
      <c r="K19" s="30"/>
      <c r="L19" s="31"/>
      <c r="M19" s="35"/>
      <c r="N19" s="36" t="str">
        <f aca="false">IF(AND(ISNUMBER(D19),ISNUMBER(E19),ISNUMBER(G19)),G19*ABS(D19-E19),"")</f>
        <v/>
      </c>
      <c r="O19" s="36" t="str">
        <f aca="false">IF(AND(K19="Yes",ISNUMBER(L19),ISNUMBER(N19)),(L19-D19)*SIGN(D19-E19)*G19-N(M19),"")</f>
        <v/>
      </c>
      <c r="P19" s="37" t="str">
        <f aca="false">IF(ISNUMBER(O19),IF(N19&gt;0,O19/N19,""),"")</f>
        <v/>
      </c>
      <c r="Q19" s="30"/>
    </row>
    <row r="20" customFormat="false" ht="15" hidden="false" customHeight="false" outlineLevel="0" collapsed="false">
      <c r="A20" s="29"/>
      <c r="B20" s="30"/>
      <c r="C20" s="30"/>
      <c r="D20" s="31"/>
      <c r="E20" s="31"/>
      <c r="F20" s="31"/>
      <c r="G20" s="32"/>
      <c r="H20" s="33"/>
      <c r="I20" s="30"/>
      <c r="J20" s="34" t="str">
        <f aca="false">IF(H20="","",IF(I20="No","Do not trade",IF(H20&gt;=Checklist!$B$14,"Pass","Below min")))</f>
        <v/>
      </c>
      <c r="K20" s="30"/>
      <c r="L20" s="31"/>
      <c r="M20" s="35"/>
      <c r="N20" s="36" t="str">
        <f aca="false">IF(AND(ISNUMBER(D20),ISNUMBER(E20),ISNUMBER(G20)),G20*ABS(D20-E20),"")</f>
        <v/>
      </c>
      <c r="O20" s="36" t="str">
        <f aca="false">IF(AND(K20="Yes",ISNUMBER(L20),ISNUMBER(N20)),(L20-D20)*SIGN(D20-E20)*G20-N(M20),"")</f>
        <v/>
      </c>
      <c r="P20" s="37" t="str">
        <f aca="false">IF(ISNUMBER(O20),IF(N20&gt;0,O20/N20,""),"")</f>
        <v/>
      </c>
      <c r="Q20" s="30"/>
    </row>
    <row r="21" customFormat="false" ht="15" hidden="false" customHeight="false" outlineLevel="0" collapsed="false">
      <c r="A21" s="29"/>
      <c r="B21" s="30"/>
      <c r="C21" s="30"/>
      <c r="D21" s="31"/>
      <c r="E21" s="31"/>
      <c r="F21" s="31"/>
      <c r="G21" s="32"/>
      <c r="H21" s="33"/>
      <c r="I21" s="30"/>
      <c r="J21" s="34" t="str">
        <f aca="false">IF(H21="","",IF(I21="No","Do not trade",IF(H21&gt;=Checklist!$B$14,"Pass","Below min")))</f>
        <v/>
      </c>
      <c r="K21" s="30"/>
      <c r="L21" s="31"/>
      <c r="M21" s="35"/>
      <c r="N21" s="36" t="str">
        <f aca="false">IF(AND(ISNUMBER(D21),ISNUMBER(E21),ISNUMBER(G21)),G21*ABS(D21-E21),"")</f>
        <v/>
      </c>
      <c r="O21" s="36" t="str">
        <f aca="false">IF(AND(K21="Yes",ISNUMBER(L21),ISNUMBER(N21)),(L21-D21)*SIGN(D21-E21)*G21-N(M21),"")</f>
        <v/>
      </c>
      <c r="P21" s="37" t="str">
        <f aca="false">IF(ISNUMBER(O21),IF(N21&gt;0,O21/N21,""),"")</f>
        <v/>
      </c>
      <c r="Q21" s="30"/>
    </row>
    <row r="22" customFormat="false" ht="15" hidden="false" customHeight="false" outlineLevel="0" collapsed="false">
      <c r="A22" s="29"/>
      <c r="B22" s="30"/>
      <c r="C22" s="30"/>
      <c r="D22" s="31"/>
      <c r="E22" s="31"/>
      <c r="F22" s="31"/>
      <c r="G22" s="32"/>
      <c r="H22" s="33"/>
      <c r="I22" s="30"/>
      <c r="J22" s="34" t="str">
        <f aca="false">IF(H22="","",IF(I22="No","Do not trade",IF(H22&gt;=Checklist!$B$14,"Pass","Below min")))</f>
        <v/>
      </c>
      <c r="K22" s="30"/>
      <c r="L22" s="31"/>
      <c r="M22" s="35"/>
      <c r="N22" s="36" t="str">
        <f aca="false">IF(AND(ISNUMBER(D22),ISNUMBER(E22),ISNUMBER(G22)),G22*ABS(D22-E22),"")</f>
        <v/>
      </c>
      <c r="O22" s="36" t="str">
        <f aca="false">IF(AND(K22="Yes",ISNUMBER(L22),ISNUMBER(N22)),(L22-D22)*SIGN(D22-E22)*G22-N(M22),"")</f>
        <v/>
      </c>
      <c r="P22" s="37" t="str">
        <f aca="false">IF(ISNUMBER(O22),IF(N22&gt;0,O22/N22,""),"")</f>
        <v/>
      </c>
      <c r="Q22" s="30"/>
    </row>
    <row r="23" customFormat="false" ht="15" hidden="false" customHeight="false" outlineLevel="0" collapsed="false">
      <c r="A23" s="29"/>
      <c r="B23" s="30"/>
      <c r="C23" s="30"/>
      <c r="D23" s="31"/>
      <c r="E23" s="31"/>
      <c r="F23" s="31"/>
      <c r="G23" s="32"/>
      <c r="H23" s="33"/>
      <c r="I23" s="30"/>
      <c r="J23" s="34" t="str">
        <f aca="false">IF(H23="","",IF(I23="No","Do not trade",IF(H23&gt;=Checklist!$B$14,"Pass","Below min")))</f>
        <v/>
      </c>
      <c r="K23" s="30"/>
      <c r="L23" s="31"/>
      <c r="M23" s="35"/>
      <c r="N23" s="36" t="str">
        <f aca="false">IF(AND(ISNUMBER(D23),ISNUMBER(E23),ISNUMBER(G23)),G23*ABS(D23-E23),"")</f>
        <v/>
      </c>
      <c r="O23" s="36" t="str">
        <f aca="false">IF(AND(K23="Yes",ISNUMBER(L23),ISNUMBER(N23)),(L23-D23)*SIGN(D23-E23)*G23-N(M23),"")</f>
        <v/>
      </c>
      <c r="P23" s="37" t="str">
        <f aca="false">IF(ISNUMBER(O23),IF(N23&gt;0,O23/N23,""),"")</f>
        <v/>
      </c>
      <c r="Q23" s="30"/>
    </row>
    <row r="24" customFormat="false" ht="15" hidden="false" customHeight="false" outlineLevel="0" collapsed="false">
      <c r="A24" s="29"/>
      <c r="B24" s="30"/>
      <c r="C24" s="30"/>
      <c r="D24" s="31"/>
      <c r="E24" s="31"/>
      <c r="F24" s="31"/>
      <c r="G24" s="32"/>
      <c r="H24" s="33"/>
      <c r="I24" s="30"/>
      <c r="J24" s="34" t="str">
        <f aca="false">IF(H24="","",IF(I24="No","Do not trade",IF(H24&gt;=Checklist!$B$14,"Pass","Below min")))</f>
        <v/>
      </c>
      <c r="K24" s="30"/>
      <c r="L24" s="31"/>
      <c r="M24" s="35"/>
      <c r="N24" s="36" t="str">
        <f aca="false">IF(AND(ISNUMBER(D24),ISNUMBER(E24),ISNUMBER(G24)),G24*ABS(D24-E24),"")</f>
        <v/>
      </c>
      <c r="O24" s="36" t="str">
        <f aca="false">IF(AND(K24="Yes",ISNUMBER(L24),ISNUMBER(N24)),(L24-D24)*SIGN(D24-E24)*G24-N(M24),"")</f>
        <v/>
      </c>
      <c r="P24" s="37" t="str">
        <f aca="false">IF(ISNUMBER(O24),IF(N24&gt;0,O24/N24,""),"")</f>
        <v/>
      </c>
      <c r="Q24" s="30"/>
    </row>
    <row r="25" customFormat="false" ht="15" hidden="false" customHeight="false" outlineLevel="0" collapsed="false">
      <c r="A25" s="29"/>
      <c r="B25" s="30"/>
      <c r="C25" s="30"/>
      <c r="D25" s="31"/>
      <c r="E25" s="31"/>
      <c r="F25" s="31"/>
      <c r="G25" s="32"/>
      <c r="H25" s="33"/>
      <c r="I25" s="30"/>
      <c r="J25" s="34" t="str">
        <f aca="false">IF(H25="","",IF(I25="No","Do not trade",IF(H25&gt;=Checklist!$B$14,"Pass","Below min")))</f>
        <v/>
      </c>
      <c r="K25" s="30"/>
      <c r="L25" s="31"/>
      <c r="M25" s="35"/>
      <c r="N25" s="36" t="str">
        <f aca="false">IF(AND(ISNUMBER(D25),ISNUMBER(E25),ISNUMBER(G25)),G25*ABS(D25-E25),"")</f>
        <v/>
      </c>
      <c r="O25" s="36" t="str">
        <f aca="false">IF(AND(K25="Yes",ISNUMBER(L25),ISNUMBER(N25)),(L25-D25)*SIGN(D25-E25)*G25-N(M25),"")</f>
        <v/>
      </c>
      <c r="P25" s="37" t="str">
        <f aca="false">IF(ISNUMBER(O25),IF(N25&gt;0,O25/N25,""),"")</f>
        <v/>
      </c>
      <c r="Q25" s="30"/>
    </row>
    <row r="26" customFormat="false" ht="15" hidden="false" customHeight="false" outlineLevel="0" collapsed="false">
      <c r="A26" s="29"/>
      <c r="B26" s="30"/>
      <c r="C26" s="30"/>
      <c r="D26" s="31"/>
      <c r="E26" s="31"/>
      <c r="F26" s="31"/>
      <c r="G26" s="32"/>
      <c r="H26" s="33"/>
      <c r="I26" s="30"/>
      <c r="J26" s="34" t="str">
        <f aca="false">IF(H26="","",IF(I26="No","Do not trade",IF(H26&gt;=Checklist!$B$14,"Pass","Below min")))</f>
        <v/>
      </c>
      <c r="K26" s="30"/>
      <c r="L26" s="31"/>
      <c r="M26" s="35"/>
      <c r="N26" s="36" t="str">
        <f aca="false">IF(AND(ISNUMBER(D26),ISNUMBER(E26),ISNUMBER(G26)),G26*ABS(D26-E26),"")</f>
        <v/>
      </c>
      <c r="O26" s="36" t="str">
        <f aca="false">IF(AND(K26="Yes",ISNUMBER(L26),ISNUMBER(N26)),(L26-D26)*SIGN(D26-E26)*G26-N(M26),"")</f>
        <v/>
      </c>
      <c r="P26" s="37" t="str">
        <f aca="false">IF(ISNUMBER(O26),IF(N26&gt;0,O26/N26,""),"")</f>
        <v/>
      </c>
      <c r="Q26" s="30"/>
    </row>
    <row r="27" customFormat="false" ht="15" hidden="false" customHeight="false" outlineLevel="0" collapsed="false">
      <c r="A27" s="29"/>
      <c r="B27" s="30"/>
      <c r="C27" s="30"/>
      <c r="D27" s="31"/>
      <c r="E27" s="31"/>
      <c r="F27" s="31"/>
      <c r="G27" s="32"/>
      <c r="H27" s="33"/>
      <c r="I27" s="30"/>
      <c r="J27" s="34" t="str">
        <f aca="false">IF(H27="","",IF(I27="No","Do not trade",IF(H27&gt;=Checklist!$B$14,"Pass","Below min")))</f>
        <v/>
      </c>
      <c r="K27" s="30"/>
      <c r="L27" s="31"/>
      <c r="M27" s="35"/>
      <c r="N27" s="36" t="str">
        <f aca="false">IF(AND(ISNUMBER(D27),ISNUMBER(E27),ISNUMBER(G27)),G27*ABS(D27-E27),"")</f>
        <v/>
      </c>
      <c r="O27" s="36" t="str">
        <f aca="false">IF(AND(K27="Yes",ISNUMBER(L27),ISNUMBER(N27)),(L27-D27)*SIGN(D27-E27)*G27-N(M27),"")</f>
        <v/>
      </c>
      <c r="P27" s="37" t="str">
        <f aca="false">IF(ISNUMBER(O27),IF(N27&gt;0,O27/N27,""),"")</f>
        <v/>
      </c>
      <c r="Q27" s="30"/>
    </row>
    <row r="28" customFormat="false" ht="15" hidden="false" customHeight="false" outlineLevel="0" collapsed="false">
      <c r="A28" s="29"/>
      <c r="B28" s="30"/>
      <c r="C28" s="30"/>
      <c r="D28" s="31"/>
      <c r="E28" s="31"/>
      <c r="F28" s="31"/>
      <c r="G28" s="32"/>
      <c r="H28" s="33"/>
      <c r="I28" s="30"/>
      <c r="J28" s="34" t="str">
        <f aca="false">IF(H28="","",IF(I28="No","Do not trade",IF(H28&gt;=Checklist!$B$14,"Pass","Below min")))</f>
        <v/>
      </c>
      <c r="K28" s="30"/>
      <c r="L28" s="31"/>
      <c r="M28" s="35"/>
      <c r="N28" s="36" t="str">
        <f aca="false">IF(AND(ISNUMBER(D28),ISNUMBER(E28),ISNUMBER(G28)),G28*ABS(D28-E28),"")</f>
        <v/>
      </c>
      <c r="O28" s="36" t="str">
        <f aca="false">IF(AND(K28="Yes",ISNUMBER(L28),ISNUMBER(N28)),(L28-D28)*SIGN(D28-E28)*G28-N(M28),"")</f>
        <v/>
      </c>
      <c r="P28" s="37" t="str">
        <f aca="false">IF(ISNUMBER(O28),IF(N28&gt;0,O28/N28,""),"")</f>
        <v/>
      </c>
      <c r="Q28" s="30"/>
    </row>
    <row r="29" customFormat="false" ht="15" hidden="false" customHeight="false" outlineLevel="0" collapsed="false">
      <c r="A29" s="29"/>
      <c r="B29" s="30"/>
      <c r="C29" s="30"/>
      <c r="D29" s="31"/>
      <c r="E29" s="31"/>
      <c r="F29" s="31"/>
      <c r="G29" s="32"/>
      <c r="H29" s="33"/>
      <c r="I29" s="30"/>
      <c r="J29" s="34" t="str">
        <f aca="false">IF(H29="","",IF(I29="No","Do not trade",IF(H29&gt;=Checklist!$B$14,"Pass","Below min")))</f>
        <v/>
      </c>
      <c r="K29" s="30"/>
      <c r="L29" s="31"/>
      <c r="M29" s="35"/>
      <c r="N29" s="36" t="str">
        <f aca="false">IF(AND(ISNUMBER(D29),ISNUMBER(E29),ISNUMBER(G29)),G29*ABS(D29-E29),"")</f>
        <v/>
      </c>
      <c r="O29" s="36" t="str">
        <f aca="false">IF(AND(K29="Yes",ISNUMBER(L29),ISNUMBER(N29)),(L29-D29)*SIGN(D29-E29)*G29-N(M29),"")</f>
        <v/>
      </c>
      <c r="P29" s="37" t="str">
        <f aca="false">IF(ISNUMBER(O29),IF(N29&gt;0,O29/N29,""),"")</f>
        <v/>
      </c>
      <c r="Q29" s="30"/>
    </row>
    <row r="30" customFormat="false" ht="15" hidden="false" customHeight="false" outlineLevel="0" collapsed="false">
      <c r="A30" s="29"/>
      <c r="B30" s="30"/>
      <c r="C30" s="30"/>
      <c r="D30" s="31"/>
      <c r="E30" s="31"/>
      <c r="F30" s="31"/>
      <c r="G30" s="32"/>
      <c r="H30" s="33"/>
      <c r="I30" s="30"/>
      <c r="J30" s="34" t="str">
        <f aca="false">IF(H30="","",IF(I30="No","Do not trade",IF(H30&gt;=Checklist!$B$14,"Pass","Below min")))</f>
        <v/>
      </c>
      <c r="K30" s="30"/>
      <c r="L30" s="31"/>
      <c r="M30" s="35"/>
      <c r="N30" s="36" t="str">
        <f aca="false">IF(AND(ISNUMBER(D30),ISNUMBER(E30),ISNUMBER(G30)),G30*ABS(D30-E30),"")</f>
        <v/>
      </c>
      <c r="O30" s="36" t="str">
        <f aca="false">IF(AND(K30="Yes",ISNUMBER(L30),ISNUMBER(N30)),(L30-D30)*SIGN(D30-E30)*G30-N(M30),"")</f>
        <v/>
      </c>
      <c r="P30" s="37" t="str">
        <f aca="false">IF(ISNUMBER(O30),IF(N30&gt;0,O30/N30,""),"")</f>
        <v/>
      </c>
      <c r="Q30" s="30"/>
    </row>
    <row r="31" customFormat="false" ht="15" hidden="false" customHeight="false" outlineLevel="0" collapsed="false">
      <c r="A31" s="29"/>
      <c r="B31" s="30"/>
      <c r="C31" s="30"/>
      <c r="D31" s="31"/>
      <c r="E31" s="31"/>
      <c r="F31" s="31"/>
      <c r="G31" s="32"/>
      <c r="H31" s="33"/>
      <c r="I31" s="30"/>
      <c r="J31" s="34" t="str">
        <f aca="false">IF(H31="","",IF(I31="No","Do not trade",IF(H31&gt;=Checklist!$B$14,"Pass","Below min")))</f>
        <v/>
      </c>
      <c r="K31" s="30"/>
      <c r="L31" s="31"/>
      <c r="M31" s="35"/>
      <c r="N31" s="36" t="str">
        <f aca="false">IF(AND(ISNUMBER(D31),ISNUMBER(E31),ISNUMBER(G31)),G31*ABS(D31-E31),"")</f>
        <v/>
      </c>
      <c r="O31" s="36" t="str">
        <f aca="false">IF(AND(K31="Yes",ISNUMBER(L31),ISNUMBER(N31)),(L31-D31)*SIGN(D31-E31)*G31-N(M31),"")</f>
        <v/>
      </c>
      <c r="P31" s="37" t="str">
        <f aca="false">IF(ISNUMBER(O31),IF(N31&gt;0,O31/N31,""),"")</f>
        <v/>
      </c>
      <c r="Q31" s="30"/>
    </row>
    <row r="32" customFormat="false" ht="15" hidden="false" customHeight="false" outlineLevel="0" collapsed="false">
      <c r="A32" s="29"/>
      <c r="B32" s="30"/>
      <c r="C32" s="30"/>
      <c r="D32" s="31"/>
      <c r="E32" s="31"/>
      <c r="F32" s="31"/>
      <c r="G32" s="32"/>
      <c r="H32" s="33"/>
      <c r="I32" s="30"/>
      <c r="J32" s="34" t="str">
        <f aca="false">IF(H32="","",IF(I32="No","Do not trade",IF(H32&gt;=Checklist!$B$14,"Pass","Below min")))</f>
        <v/>
      </c>
      <c r="K32" s="30"/>
      <c r="L32" s="31"/>
      <c r="M32" s="35"/>
      <c r="N32" s="36" t="str">
        <f aca="false">IF(AND(ISNUMBER(D32),ISNUMBER(E32),ISNUMBER(G32)),G32*ABS(D32-E32),"")</f>
        <v/>
      </c>
      <c r="O32" s="36" t="str">
        <f aca="false">IF(AND(K32="Yes",ISNUMBER(L32),ISNUMBER(N32)),(L32-D32)*SIGN(D32-E32)*G32-N(M32),"")</f>
        <v/>
      </c>
      <c r="P32" s="37" t="str">
        <f aca="false">IF(ISNUMBER(O32),IF(N32&gt;0,O32/N32,""),"")</f>
        <v/>
      </c>
      <c r="Q32" s="30"/>
    </row>
    <row r="33" customFormat="false" ht="15" hidden="false" customHeight="false" outlineLevel="0" collapsed="false">
      <c r="A33" s="29"/>
      <c r="B33" s="30"/>
      <c r="C33" s="30"/>
      <c r="D33" s="31"/>
      <c r="E33" s="31"/>
      <c r="F33" s="31"/>
      <c r="G33" s="32"/>
      <c r="H33" s="33"/>
      <c r="I33" s="30"/>
      <c r="J33" s="34" t="str">
        <f aca="false">IF(H33="","",IF(I33="No","Do not trade",IF(H33&gt;=Checklist!$B$14,"Pass","Below min")))</f>
        <v/>
      </c>
      <c r="K33" s="30"/>
      <c r="L33" s="31"/>
      <c r="M33" s="35"/>
      <c r="N33" s="36" t="str">
        <f aca="false">IF(AND(ISNUMBER(D33),ISNUMBER(E33),ISNUMBER(G33)),G33*ABS(D33-E33),"")</f>
        <v/>
      </c>
      <c r="O33" s="36" t="str">
        <f aca="false">IF(AND(K33="Yes",ISNUMBER(L33),ISNUMBER(N33)),(L33-D33)*SIGN(D33-E33)*G33-N(M33),"")</f>
        <v/>
      </c>
      <c r="P33" s="37" t="str">
        <f aca="false">IF(ISNUMBER(O33),IF(N33&gt;0,O33/N33,""),"")</f>
        <v/>
      </c>
      <c r="Q33" s="30"/>
    </row>
    <row r="34" customFormat="false" ht="15" hidden="false" customHeight="false" outlineLevel="0" collapsed="false">
      <c r="A34" s="29"/>
      <c r="B34" s="30"/>
      <c r="C34" s="30"/>
      <c r="D34" s="31"/>
      <c r="E34" s="31"/>
      <c r="F34" s="31"/>
      <c r="G34" s="32"/>
      <c r="H34" s="33"/>
      <c r="I34" s="30"/>
      <c r="J34" s="34" t="str">
        <f aca="false">IF(H34="","",IF(I34="No","Do not trade",IF(H34&gt;=Checklist!$B$14,"Pass","Below min")))</f>
        <v/>
      </c>
      <c r="K34" s="30"/>
      <c r="L34" s="31"/>
      <c r="M34" s="35"/>
      <c r="N34" s="36" t="str">
        <f aca="false">IF(AND(ISNUMBER(D34),ISNUMBER(E34),ISNUMBER(G34)),G34*ABS(D34-E34),"")</f>
        <v/>
      </c>
      <c r="O34" s="36" t="str">
        <f aca="false">IF(AND(K34="Yes",ISNUMBER(L34),ISNUMBER(N34)),(L34-D34)*SIGN(D34-E34)*G34-N(M34),"")</f>
        <v/>
      </c>
      <c r="P34" s="37" t="str">
        <f aca="false">IF(ISNUMBER(O34),IF(N34&gt;0,O34/N34,""),"")</f>
        <v/>
      </c>
      <c r="Q34" s="30"/>
    </row>
    <row r="35" customFormat="false" ht="15" hidden="false" customHeight="false" outlineLevel="0" collapsed="false">
      <c r="A35" s="29"/>
      <c r="B35" s="30"/>
      <c r="C35" s="30"/>
      <c r="D35" s="31"/>
      <c r="E35" s="31"/>
      <c r="F35" s="31"/>
      <c r="G35" s="32"/>
      <c r="H35" s="33"/>
      <c r="I35" s="30"/>
      <c r="J35" s="34" t="str">
        <f aca="false">IF(H35="","",IF(I35="No","Do not trade",IF(H35&gt;=Checklist!$B$14,"Pass","Below min")))</f>
        <v/>
      </c>
      <c r="K35" s="30"/>
      <c r="L35" s="31"/>
      <c r="M35" s="35"/>
      <c r="N35" s="36" t="str">
        <f aca="false">IF(AND(ISNUMBER(D35),ISNUMBER(E35),ISNUMBER(G35)),G35*ABS(D35-E35),"")</f>
        <v/>
      </c>
      <c r="O35" s="36" t="str">
        <f aca="false">IF(AND(K35="Yes",ISNUMBER(L35),ISNUMBER(N35)),(L35-D35)*SIGN(D35-E35)*G35-N(M35),"")</f>
        <v/>
      </c>
      <c r="P35" s="37" t="str">
        <f aca="false">IF(ISNUMBER(O35),IF(N35&gt;0,O35/N35,""),"")</f>
        <v/>
      </c>
      <c r="Q35" s="30"/>
    </row>
    <row r="36" customFormat="false" ht="15" hidden="false" customHeight="false" outlineLevel="0" collapsed="false">
      <c r="A36" s="29"/>
      <c r="B36" s="30"/>
      <c r="C36" s="30"/>
      <c r="D36" s="31"/>
      <c r="E36" s="31"/>
      <c r="F36" s="31"/>
      <c r="G36" s="32"/>
      <c r="H36" s="33"/>
      <c r="I36" s="30"/>
      <c r="J36" s="34" t="str">
        <f aca="false">IF(H36="","",IF(I36="No","Do not trade",IF(H36&gt;=Checklist!$B$14,"Pass","Below min")))</f>
        <v/>
      </c>
      <c r="K36" s="30"/>
      <c r="L36" s="31"/>
      <c r="M36" s="35"/>
      <c r="N36" s="36" t="str">
        <f aca="false">IF(AND(ISNUMBER(D36),ISNUMBER(E36),ISNUMBER(G36)),G36*ABS(D36-E36),"")</f>
        <v/>
      </c>
      <c r="O36" s="36" t="str">
        <f aca="false">IF(AND(K36="Yes",ISNUMBER(L36),ISNUMBER(N36)),(L36-D36)*SIGN(D36-E36)*G36-N(M36),"")</f>
        <v/>
      </c>
      <c r="P36" s="37" t="str">
        <f aca="false">IF(ISNUMBER(O36),IF(N36&gt;0,O36/N36,""),"")</f>
        <v/>
      </c>
      <c r="Q36" s="30"/>
    </row>
    <row r="37" customFormat="false" ht="15" hidden="false" customHeight="false" outlineLevel="0" collapsed="false">
      <c r="A37" s="29"/>
      <c r="B37" s="30"/>
      <c r="C37" s="30"/>
      <c r="D37" s="31"/>
      <c r="E37" s="31"/>
      <c r="F37" s="31"/>
      <c r="G37" s="32"/>
      <c r="H37" s="33"/>
      <c r="I37" s="30"/>
      <c r="J37" s="34" t="str">
        <f aca="false">IF(H37="","",IF(I37="No","Do not trade",IF(H37&gt;=Checklist!$B$14,"Pass","Below min")))</f>
        <v/>
      </c>
      <c r="K37" s="30"/>
      <c r="L37" s="31"/>
      <c r="M37" s="35"/>
      <c r="N37" s="36" t="str">
        <f aca="false">IF(AND(ISNUMBER(D37),ISNUMBER(E37),ISNUMBER(G37)),G37*ABS(D37-E37),"")</f>
        <v/>
      </c>
      <c r="O37" s="36" t="str">
        <f aca="false">IF(AND(K37="Yes",ISNUMBER(L37),ISNUMBER(N37)),(L37-D37)*SIGN(D37-E37)*G37-N(M37),"")</f>
        <v/>
      </c>
      <c r="P37" s="37" t="str">
        <f aca="false">IF(ISNUMBER(O37),IF(N37&gt;0,O37/N37,""),"")</f>
        <v/>
      </c>
      <c r="Q37" s="30"/>
    </row>
    <row r="38" customFormat="false" ht="15" hidden="false" customHeight="false" outlineLevel="0" collapsed="false">
      <c r="A38" s="29"/>
      <c r="B38" s="30"/>
      <c r="C38" s="30"/>
      <c r="D38" s="31"/>
      <c r="E38" s="31"/>
      <c r="F38" s="31"/>
      <c r="G38" s="32"/>
      <c r="H38" s="33"/>
      <c r="I38" s="30"/>
      <c r="J38" s="34" t="str">
        <f aca="false">IF(H38="","",IF(I38="No","Do not trade",IF(H38&gt;=Checklist!$B$14,"Pass","Below min")))</f>
        <v/>
      </c>
      <c r="K38" s="30"/>
      <c r="L38" s="31"/>
      <c r="M38" s="35"/>
      <c r="N38" s="36" t="str">
        <f aca="false">IF(AND(ISNUMBER(D38),ISNUMBER(E38),ISNUMBER(G38)),G38*ABS(D38-E38),"")</f>
        <v/>
      </c>
      <c r="O38" s="36" t="str">
        <f aca="false">IF(AND(K38="Yes",ISNUMBER(L38),ISNUMBER(N38)),(L38-D38)*SIGN(D38-E38)*G38-N(M38),"")</f>
        <v/>
      </c>
      <c r="P38" s="37" t="str">
        <f aca="false">IF(ISNUMBER(O38),IF(N38&gt;0,O38/N38,""),"")</f>
        <v/>
      </c>
      <c r="Q38" s="30"/>
    </row>
    <row r="39" customFormat="false" ht="15" hidden="false" customHeight="false" outlineLevel="0" collapsed="false">
      <c r="A39" s="29"/>
      <c r="B39" s="30"/>
      <c r="C39" s="30"/>
      <c r="D39" s="31"/>
      <c r="E39" s="31"/>
      <c r="F39" s="31"/>
      <c r="G39" s="32"/>
      <c r="H39" s="33"/>
      <c r="I39" s="30"/>
      <c r="J39" s="34" t="str">
        <f aca="false">IF(H39="","",IF(I39="No","Do not trade",IF(H39&gt;=Checklist!$B$14,"Pass","Below min")))</f>
        <v/>
      </c>
      <c r="K39" s="30"/>
      <c r="L39" s="31"/>
      <c r="M39" s="35"/>
      <c r="N39" s="36" t="str">
        <f aca="false">IF(AND(ISNUMBER(D39),ISNUMBER(E39),ISNUMBER(G39)),G39*ABS(D39-E39),"")</f>
        <v/>
      </c>
      <c r="O39" s="36" t="str">
        <f aca="false">IF(AND(K39="Yes",ISNUMBER(L39),ISNUMBER(N39)),(L39-D39)*SIGN(D39-E39)*G39-N(M39),"")</f>
        <v/>
      </c>
      <c r="P39" s="37" t="str">
        <f aca="false">IF(ISNUMBER(O39),IF(N39&gt;0,O39/N39,""),"")</f>
        <v/>
      </c>
      <c r="Q39" s="30"/>
    </row>
    <row r="40" customFormat="false" ht="15" hidden="false" customHeight="false" outlineLevel="0" collapsed="false">
      <c r="A40" s="29"/>
      <c r="B40" s="30"/>
      <c r="C40" s="30"/>
      <c r="D40" s="31"/>
      <c r="E40" s="31"/>
      <c r="F40" s="31"/>
      <c r="G40" s="32"/>
      <c r="H40" s="33"/>
      <c r="I40" s="30"/>
      <c r="J40" s="34" t="str">
        <f aca="false">IF(H40="","",IF(I40="No","Do not trade",IF(H40&gt;=Checklist!$B$14,"Pass","Below min")))</f>
        <v/>
      </c>
      <c r="K40" s="30"/>
      <c r="L40" s="31"/>
      <c r="M40" s="35"/>
      <c r="N40" s="36" t="str">
        <f aca="false">IF(AND(ISNUMBER(D40),ISNUMBER(E40),ISNUMBER(G40)),G40*ABS(D40-E40),"")</f>
        <v/>
      </c>
      <c r="O40" s="36" t="str">
        <f aca="false">IF(AND(K40="Yes",ISNUMBER(L40),ISNUMBER(N40)),(L40-D40)*SIGN(D40-E40)*G40-N(M40),"")</f>
        <v/>
      </c>
      <c r="P40" s="37" t="str">
        <f aca="false">IF(ISNUMBER(O40),IF(N40&gt;0,O40/N40,""),"")</f>
        <v/>
      </c>
      <c r="Q40" s="30"/>
    </row>
    <row r="41" customFormat="false" ht="15" hidden="false" customHeight="false" outlineLevel="0" collapsed="false">
      <c r="A41" s="29"/>
      <c r="B41" s="30"/>
      <c r="C41" s="30"/>
      <c r="D41" s="31"/>
      <c r="E41" s="31"/>
      <c r="F41" s="31"/>
      <c r="G41" s="32"/>
      <c r="H41" s="33"/>
      <c r="I41" s="30"/>
      <c r="J41" s="34" t="str">
        <f aca="false">IF(H41="","",IF(I41="No","Do not trade",IF(H41&gt;=Checklist!$B$14,"Pass","Below min")))</f>
        <v/>
      </c>
      <c r="K41" s="30"/>
      <c r="L41" s="31"/>
      <c r="M41" s="35"/>
      <c r="N41" s="36" t="str">
        <f aca="false">IF(AND(ISNUMBER(D41),ISNUMBER(E41),ISNUMBER(G41)),G41*ABS(D41-E41),"")</f>
        <v/>
      </c>
      <c r="O41" s="36" t="str">
        <f aca="false">IF(AND(K41="Yes",ISNUMBER(L41),ISNUMBER(N41)),(L41-D41)*SIGN(D41-E41)*G41-N(M41),"")</f>
        <v/>
      </c>
      <c r="P41" s="37" t="str">
        <f aca="false">IF(ISNUMBER(O41),IF(N41&gt;0,O41/N41,""),"")</f>
        <v/>
      </c>
      <c r="Q41" s="30"/>
    </row>
    <row r="42" customFormat="false" ht="15" hidden="false" customHeight="false" outlineLevel="0" collapsed="false">
      <c r="A42" s="29"/>
      <c r="B42" s="30"/>
      <c r="C42" s="30"/>
      <c r="D42" s="31"/>
      <c r="E42" s="31"/>
      <c r="F42" s="31"/>
      <c r="G42" s="32"/>
      <c r="H42" s="33"/>
      <c r="I42" s="30"/>
      <c r="J42" s="34" t="str">
        <f aca="false">IF(H42="","",IF(I42="No","Do not trade",IF(H42&gt;=Checklist!$B$14,"Pass","Below min")))</f>
        <v/>
      </c>
      <c r="K42" s="30"/>
      <c r="L42" s="31"/>
      <c r="M42" s="35"/>
      <c r="N42" s="36" t="str">
        <f aca="false">IF(AND(ISNUMBER(D42),ISNUMBER(E42),ISNUMBER(G42)),G42*ABS(D42-E42),"")</f>
        <v/>
      </c>
      <c r="O42" s="36" t="str">
        <f aca="false">IF(AND(K42="Yes",ISNUMBER(L42),ISNUMBER(N42)),(L42-D42)*SIGN(D42-E42)*G42-N(M42),"")</f>
        <v/>
      </c>
      <c r="P42" s="37" t="str">
        <f aca="false">IF(ISNUMBER(O42),IF(N42&gt;0,O42/N42,""),"")</f>
        <v/>
      </c>
      <c r="Q42" s="30"/>
    </row>
    <row r="43" customFormat="false" ht="15" hidden="false" customHeight="false" outlineLevel="0" collapsed="false">
      <c r="A43" s="29"/>
      <c r="B43" s="30"/>
      <c r="C43" s="30"/>
      <c r="D43" s="31"/>
      <c r="E43" s="31"/>
      <c r="F43" s="31"/>
      <c r="G43" s="32"/>
      <c r="H43" s="33"/>
      <c r="I43" s="30"/>
      <c r="J43" s="34" t="str">
        <f aca="false">IF(H43="","",IF(I43="No","Do not trade",IF(H43&gt;=Checklist!$B$14,"Pass","Below min")))</f>
        <v/>
      </c>
      <c r="K43" s="30"/>
      <c r="L43" s="31"/>
      <c r="M43" s="35"/>
      <c r="N43" s="36" t="str">
        <f aca="false">IF(AND(ISNUMBER(D43),ISNUMBER(E43),ISNUMBER(G43)),G43*ABS(D43-E43),"")</f>
        <v/>
      </c>
      <c r="O43" s="36" t="str">
        <f aca="false">IF(AND(K43="Yes",ISNUMBER(L43),ISNUMBER(N43)),(L43-D43)*SIGN(D43-E43)*G43-N(M43),"")</f>
        <v/>
      </c>
      <c r="P43" s="37" t="str">
        <f aca="false">IF(ISNUMBER(O43),IF(N43&gt;0,O43/N43,""),"")</f>
        <v/>
      </c>
      <c r="Q43" s="30"/>
    </row>
    <row r="44" customFormat="false" ht="15" hidden="false" customHeight="false" outlineLevel="0" collapsed="false">
      <c r="A44" s="29"/>
      <c r="B44" s="30"/>
      <c r="C44" s="30"/>
      <c r="D44" s="31"/>
      <c r="E44" s="31"/>
      <c r="F44" s="31"/>
      <c r="G44" s="32"/>
      <c r="H44" s="33"/>
      <c r="I44" s="30"/>
      <c r="J44" s="34" t="str">
        <f aca="false">IF(H44="","",IF(I44="No","Do not trade",IF(H44&gt;=Checklist!$B$14,"Pass","Below min")))</f>
        <v/>
      </c>
      <c r="K44" s="30"/>
      <c r="L44" s="31"/>
      <c r="M44" s="35"/>
      <c r="N44" s="36" t="str">
        <f aca="false">IF(AND(ISNUMBER(D44),ISNUMBER(E44),ISNUMBER(G44)),G44*ABS(D44-E44),"")</f>
        <v/>
      </c>
      <c r="O44" s="36" t="str">
        <f aca="false">IF(AND(K44="Yes",ISNUMBER(L44),ISNUMBER(N44)),(L44-D44)*SIGN(D44-E44)*G44-N(M44),"")</f>
        <v/>
      </c>
      <c r="P44" s="37" t="str">
        <f aca="false">IF(ISNUMBER(O44),IF(N44&gt;0,O44/N44,""),"")</f>
        <v/>
      </c>
      <c r="Q44" s="30"/>
    </row>
    <row r="45" customFormat="false" ht="15" hidden="false" customHeight="false" outlineLevel="0" collapsed="false">
      <c r="A45" s="29"/>
      <c r="B45" s="30"/>
      <c r="C45" s="30"/>
      <c r="D45" s="31"/>
      <c r="E45" s="31"/>
      <c r="F45" s="31"/>
      <c r="G45" s="32"/>
      <c r="H45" s="33"/>
      <c r="I45" s="30"/>
      <c r="J45" s="34" t="str">
        <f aca="false">IF(H45="","",IF(I45="No","Do not trade",IF(H45&gt;=Checklist!$B$14,"Pass","Below min")))</f>
        <v/>
      </c>
      <c r="K45" s="30"/>
      <c r="L45" s="31"/>
      <c r="M45" s="35"/>
      <c r="N45" s="36" t="str">
        <f aca="false">IF(AND(ISNUMBER(D45),ISNUMBER(E45),ISNUMBER(G45)),G45*ABS(D45-E45),"")</f>
        <v/>
      </c>
      <c r="O45" s="36" t="str">
        <f aca="false">IF(AND(K45="Yes",ISNUMBER(L45),ISNUMBER(N45)),(L45-D45)*SIGN(D45-E45)*G45-N(M45),"")</f>
        <v/>
      </c>
      <c r="P45" s="37" t="str">
        <f aca="false">IF(ISNUMBER(O45),IF(N45&gt;0,O45/N45,""),"")</f>
        <v/>
      </c>
      <c r="Q45" s="30"/>
    </row>
    <row r="46" customFormat="false" ht="15" hidden="false" customHeight="false" outlineLevel="0" collapsed="false">
      <c r="A46" s="29"/>
      <c r="B46" s="30"/>
      <c r="C46" s="30"/>
      <c r="D46" s="31"/>
      <c r="E46" s="31"/>
      <c r="F46" s="31"/>
      <c r="G46" s="32"/>
      <c r="H46" s="33"/>
      <c r="I46" s="30"/>
      <c r="J46" s="34" t="str">
        <f aca="false">IF(H46="","",IF(I46="No","Do not trade",IF(H46&gt;=Checklist!$B$14,"Pass","Below min")))</f>
        <v/>
      </c>
      <c r="K46" s="30"/>
      <c r="L46" s="31"/>
      <c r="M46" s="35"/>
      <c r="N46" s="36" t="str">
        <f aca="false">IF(AND(ISNUMBER(D46),ISNUMBER(E46),ISNUMBER(G46)),G46*ABS(D46-E46),"")</f>
        <v/>
      </c>
      <c r="O46" s="36" t="str">
        <f aca="false">IF(AND(K46="Yes",ISNUMBER(L46),ISNUMBER(N46)),(L46-D46)*SIGN(D46-E46)*G46-N(M46),"")</f>
        <v/>
      </c>
      <c r="P46" s="37" t="str">
        <f aca="false">IF(ISNUMBER(O46),IF(N46&gt;0,O46/N46,""),"")</f>
        <v/>
      </c>
      <c r="Q46" s="30"/>
    </row>
    <row r="47" customFormat="false" ht="15" hidden="false" customHeight="false" outlineLevel="0" collapsed="false">
      <c r="A47" s="29"/>
      <c r="B47" s="30"/>
      <c r="C47" s="30"/>
      <c r="D47" s="31"/>
      <c r="E47" s="31"/>
      <c r="F47" s="31"/>
      <c r="G47" s="32"/>
      <c r="H47" s="33"/>
      <c r="I47" s="30"/>
      <c r="J47" s="34" t="str">
        <f aca="false">IF(H47="","",IF(I47="No","Do not trade",IF(H47&gt;=Checklist!$B$14,"Pass","Below min")))</f>
        <v/>
      </c>
      <c r="K47" s="30"/>
      <c r="L47" s="31"/>
      <c r="M47" s="35"/>
      <c r="N47" s="36" t="str">
        <f aca="false">IF(AND(ISNUMBER(D47),ISNUMBER(E47),ISNUMBER(G47)),G47*ABS(D47-E47),"")</f>
        <v/>
      </c>
      <c r="O47" s="36" t="str">
        <f aca="false">IF(AND(K47="Yes",ISNUMBER(L47),ISNUMBER(N47)),(L47-D47)*SIGN(D47-E47)*G47-N(M47),"")</f>
        <v/>
      </c>
      <c r="P47" s="37" t="str">
        <f aca="false">IF(ISNUMBER(O47),IF(N47&gt;0,O47/N47,""),"")</f>
        <v/>
      </c>
      <c r="Q47" s="30"/>
    </row>
    <row r="48" customFormat="false" ht="15" hidden="false" customHeight="false" outlineLevel="0" collapsed="false">
      <c r="A48" s="29"/>
      <c r="B48" s="30"/>
      <c r="C48" s="30"/>
      <c r="D48" s="31"/>
      <c r="E48" s="31"/>
      <c r="F48" s="31"/>
      <c r="G48" s="32"/>
      <c r="H48" s="33"/>
      <c r="I48" s="30"/>
      <c r="J48" s="34" t="str">
        <f aca="false">IF(H48="","",IF(I48="No","Do not trade",IF(H48&gt;=Checklist!$B$14,"Pass","Below min")))</f>
        <v/>
      </c>
      <c r="K48" s="30"/>
      <c r="L48" s="31"/>
      <c r="M48" s="35"/>
      <c r="N48" s="36" t="str">
        <f aca="false">IF(AND(ISNUMBER(D48),ISNUMBER(E48),ISNUMBER(G48)),G48*ABS(D48-E48),"")</f>
        <v/>
      </c>
      <c r="O48" s="36" t="str">
        <f aca="false">IF(AND(K48="Yes",ISNUMBER(L48),ISNUMBER(N48)),(L48-D48)*SIGN(D48-E48)*G48-N(M48),"")</f>
        <v/>
      </c>
      <c r="P48" s="37" t="str">
        <f aca="false">IF(ISNUMBER(O48),IF(N48&gt;0,O48/N48,""),"")</f>
        <v/>
      </c>
      <c r="Q48" s="30"/>
    </row>
    <row r="49" customFormat="false" ht="15" hidden="false" customHeight="false" outlineLevel="0" collapsed="false">
      <c r="A49" s="29"/>
      <c r="B49" s="30"/>
      <c r="C49" s="30"/>
      <c r="D49" s="31"/>
      <c r="E49" s="31"/>
      <c r="F49" s="31"/>
      <c r="G49" s="32"/>
      <c r="H49" s="33"/>
      <c r="I49" s="30"/>
      <c r="J49" s="34" t="str">
        <f aca="false">IF(H49="","",IF(I49="No","Do not trade",IF(H49&gt;=Checklist!$B$14,"Pass","Below min")))</f>
        <v/>
      </c>
      <c r="K49" s="30"/>
      <c r="L49" s="31"/>
      <c r="M49" s="35"/>
      <c r="N49" s="36" t="str">
        <f aca="false">IF(AND(ISNUMBER(D49),ISNUMBER(E49),ISNUMBER(G49)),G49*ABS(D49-E49),"")</f>
        <v/>
      </c>
      <c r="O49" s="36" t="str">
        <f aca="false">IF(AND(K49="Yes",ISNUMBER(L49),ISNUMBER(N49)),(L49-D49)*SIGN(D49-E49)*G49-N(M49),"")</f>
        <v/>
      </c>
      <c r="P49" s="37" t="str">
        <f aca="false">IF(ISNUMBER(O49),IF(N49&gt;0,O49/N49,""),"")</f>
        <v/>
      </c>
      <c r="Q49" s="30"/>
    </row>
    <row r="50" customFormat="false" ht="15" hidden="false" customHeight="false" outlineLevel="0" collapsed="false">
      <c r="A50" s="29"/>
      <c r="B50" s="30"/>
      <c r="C50" s="30"/>
      <c r="D50" s="31"/>
      <c r="E50" s="31"/>
      <c r="F50" s="31"/>
      <c r="G50" s="32"/>
      <c r="H50" s="33"/>
      <c r="I50" s="30"/>
      <c r="J50" s="34" t="str">
        <f aca="false">IF(H50="","",IF(I50="No","Do not trade",IF(H50&gt;=Checklist!$B$14,"Pass","Below min")))</f>
        <v/>
      </c>
      <c r="K50" s="30"/>
      <c r="L50" s="31"/>
      <c r="M50" s="35"/>
      <c r="N50" s="36" t="str">
        <f aca="false">IF(AND(ISNUMBER(D50),ISNUMBER(E50),ISNUMBER(G50)),G50*ABS(D50-E50),"")</f>
        <v/>
      </c>
      <c r="O50" s="36" t="str">
        <f aca="false">IF(AND(K50="Yes",ISNUMBER(L50),ISNUMBER(N50)),(L50-D50)*SIGN(D50-E50)*G50-N(M50),"")</f>
        <v/>
      </c>
      <c r="P50" s="37" t="str">
        <f aca="false">IF(ISNUMBER(O50),IF(N50&gt;0,O50/N50,""),"")</f>
        <v/>
      </c>
      <c r="Q50" s="30"/>
    </row>
    <row r="51" customFormat="false" ht="15" hidden="false" customHeight="false" outlineLevel="0" collapsed="false">
      <c r="A51" s="29"/>
      <c r="B51" s="30"/>
      <c r="C51" s="30"/>
      <c r="D51" s="31"/>
      <c r="E51" s="31"/>
      <c r="F51" s="31"/>
      <c r="G51" s="32"/>
      <c r="H51" s="33"/>
      <c r="I51" s="30"/>
      <c r="J51" s="34" t="str">
        <f aca="false">IF(H51="","",IF(I51="No","Do not trade",IF(H51&gt;=Checklist!$B$14,"Pass","Below min")))</f>
        <v/>
      </c>
      <c r="K51" s="30"/>
      <c r="L51" s="31"/>
      <c r="M51" s="35"/>
      <c r="N51" s="36" t="str">
        <f aca="false">IF(AND(ISNUMBER(D51),ISNUMBER(E51),ISNUMBER(G51)),G51*ABS(D51-E51),"")</f>
        <v/>
      </c>
      <c r="O51" s="36" t="str">
        <f aca="false">IF(AND(K51="Yes",ISNUMBER(L51),ISNUMBER(N51)),(L51-D51)*SIGN(D51-E51)*G51-N(M51),"")</f>
        <v/>
      </c>
      <c r="P51" s="37" t="str">
        <f aca="false">IF(ISNUMBER(O51),IF(N51&gt;0,O51/N51,""),"")</f>
        <v/>
      </c>
      <c r="Q51" s="30"/>
    </row>
    <row r="52" customFormat="false" ht="15" hidden="false" customHeight="false" outlineLevel="0" collapsed="false">
      <c r="A52" s="29"/>
      <c r="B52" s="30"/>
      <c r="C52" s="30"/>
      <c r="D52" s="31"/>
      <c r="E52" s="31"/>
      <c r="F52" s="31"/>
      <c r="G52" s="32"/>
      <c r="H52" s="33"/>
      <c r="I52" s="30"/>
      <c r="J52" s="34" t="str">
        <f aca="false">IF(H52="","",IF(I52="No","Do not trade",IF(H52&gt;=Checklist!$B$14,"Pass","Below min")))</f>
        <v/>
      </c>
      <c r="K52" s="30"/>
      <c r="L52" s="31"/>
      <c r="M52" s="35"/>
      <c r="N52" s="36" t="str">
        <f aca="false">IF(AND(ISNUMBER(D52),ISNUMBER(E52),ISNUMBER(G52)),G52*ABS(D52-E52),"")</f>
        <v/>
      </c>
      <c r="O52" s="36" t="str">
        <f aca="false">IF(AND(K52="Yes",ISNUMBER(L52),ISNUMBER(N52)),(L52-D52)*SIGN(D52-E52)*G52-N(M52),"")</f>
        <v/>
      </c>
      <c r="P52" s="37" t="str">
        <f aca="false">IF(ISNUMBER(O52),IF(N52&gt;0,O52/N52,""),"")</f>
        <v/>
      </c>
      <c r="Q52" s="30"/>
    </row>
    <row r="53" customFormat="false" ht="15" hidden="false" customHeight="false" outlineLevel="0" collapsed="false">
      <c r="A53" s="29"/>
      <c r="B53" s="30"/>
      <c r="C53" s="30"/>
      <c r="D53" s="31"/>
      <c r="E53" s="31"/>
      <c r="F53" s="31"/>
      <c r="G53" s="32"/>
      <c r="H53" s="33"/>
      <c r="I53" s="30"/>
      <c r="J53" s="34" t="str">
        <f aca="false">IF(H53="","",IF(I53="No","Do not trade",IF(H53&gt;=Checklist!$B$14,"Pass","Below min")))</f>
        <v/>
      </c>
      <c r="K53" s="30"/>
      <c r="L53" s="31"/>
      <c r="M53" s="35"/>
      <c r="N53" s="36" t="str">
        <f aca="false">IF(AND(ISNUMBER(D53),ISNUMBER(E53),ISNUMBER(G53)),G53*ABS(D53-E53),"")</f>
        <v/>
      </c>
      <c r="O53" s="36" t="str">
        <f aca="false">IF(AND(K53="Yes",ISNUMBER(L53),ISNUMBER(N53)),(L53-D53)*SIGN(D53-E53)*G53-N(M53),"")</f>
        <v/>
      </c>
      <c r="P53" s="37" t="str">
        <f aca="false">IF(ISNUMBER(O53),IF(N53&gt;0,O53/N53,""),"")</f>
        <v/>
      </c>
      <c r="Q53" s="30"/>
    </row>
    <row r="54" customFormat="false" ht="15" hidden="false" customHeight="false" outlineLevel="0" collapsed="false">
      <c r="A54" s="29"/>
      <c r="B54" s="30"/>
      <c r="C54" s="30"/>
      <c r="D54" s="31"/>
      <c r="E54" s="31"/>
      <c r="F54" s="31"/>
      <c r="G54" s="32"/>
      <c r="H54" s="33"/>
      <c r="I54" s="30"/>
      <c r="J54" s="34" t="str">
        <f aca="false">IF(H54="","",IF(I54="No","Do not trade",IF(H54&gt;=Checklist!$B$14,"Pass","Below min")))</f>
        <v/>
      </c>
      <c r="K54" s="30"/>
      <c r="L54" s="31"/>
      <c r="M54" s="35"/>
      <c r="N54" s="36" t="str">
        <f aca="false">IF(AND(ISNUMBER(D54),ISNUMBER(E54),ISNUMBER(G54)),G54*ABS(D54-E54),"")</f>
        <v/>
      </c>
      <c r="O54" s="36" t="str">
        <f aca="false">IF(AND(K54="Yes",ISNUMBER(L54),ISNUMBER(N54)),(L54-D54)*SIGN(D54-E54)*G54-N(M54),"")</f>
        <v/>
      </c>
      <c r="P54" s="37" t="str">
        <f aca="false">IF(ISNUMBER(O54),IF(N54&gt;0,O54/N54,""),"")</f>
        <v/>
      </c>
      <c r="Q54" s="30"/>
    </row>
    <row r="55" customFormat="false" ht="15" hidden="false" customHeight="false" outlineLevel="0" collapsed="false">
      <c r="A55" s="29"/>
      <c r="B55" s="30"/>
      <c r="C55" s="30"/>
      <c r="D55" s="31"/>
      <c r="E55" s="31"/>
      <c r="F55" s="31"/>
      <c r="G55" s="32"/>
      <c r="H55" s="33"/>
      <c r="I55" s="30"/>
      <c r="J55" s="34" t="str">
        <f aca="false">IF(H55="","",IF(I55="No","Do not trade",IF(H55&gt;=Checklist!$B$14,"Pass","Below min")))</f>
        <v/>
      </c>
      <c r="K55" s="30"/>
      <c r="L55" s="31"/>
      <c r="M55" s="35"/>
      <c r="N55" s="36" t="str">
        <f aca="false">IF(AND(ISNUMBER(D55),ISNUMBER(E55),ISNUMBER(G55)),G55*ABS(D55-E55),"")</f>
        <v/>
      </c>
      <c r="O55" s="36" t="str">
        <f aca="false">IF(AND(K55="Yes",ISNUMBER(L55),ISNUMBER(N55)),(L55-D55)*SIGN(D55-E55)*G55-N(M55),"")</f>
        <v/>
      </c>
      <c r="P55" s="37" t="str">
        <f aca="false">IF(ISNUMBER(O55),IF(N55&gt;0,O55/N55,""),"")</f>
        <v/>
      </c>
      <c r="Q55" s="30"/>
    </row>
    <row r="56" customFormat="false" ht="15" hidden="false" customHeight="false" outlineLevel="0" collapsed="false">
      <c r="A56" s="29"/>
      <c r="B56" s="30"/>
      <c r="C56" s="30"/>
      <c r="D56" s="31"/>
      <c r="E56" s="31"/>
      <c r="F56" s="31"/>
      <c r="G56" s="32"/>
      <c r="H56" s="33"/>
      <c r="I56" s="30"/>
      <c r="J56" s="34" t="str">
        <f aca="false">IF(H56="","",IF(I56="No","Do not trade",IF(H56&gt;=Checklist!$B$14,"Pass","Below min")))</f>
        <v/>
      </c>
      <c r="K56" s="30"/>
      <c r="L56" s="31"/>
      <c r="M56" s="35"/>
      <c r="N56" s="36" t="str">
        <f aca="false">IF(AND(ISNUMBER(D56),ISNUMBER(E56),ISNUMBER(G56)),G56*ABS(D56-E56),"")</f>
        <v/>
      </c>
      <c r="O56" s="36" t="str">
        <f aca="false">IF(AND(K56="Yes",ISNUMBER(L56),ISNUMBER(N56)),(L56-D56)*SIGN(D56-E56)*G56-N(M56),"")</f>
        <v/>
      </c>
      <c r="P56" s="37" t="str">
        <f aca="false">IF(ISNUMBER(O56),IF(N56&gt;0,O56/N56,""),"")</f>
        <v/>
      </c>
      <c r="Q56" s="30"/>
    </row>
    <row r="57" customFormat="false" ht="15" hidden="false" customHeight="false" outlineLevel="0" collapsed="false">
      <c r="A57" s="29"/>
      <c r="B57" s="30"/>
      <c r="C57" s="30"/>
      <c r="D57" s="31"/>
      <c r="E57" s="31"/>
      <c r="F57" s="31"/>
      <c r="G57" s="32"/>
      <c r="H57" s="33"/>
      <c r="I57" s="30"/>
      <c r="J57" s="34" t="str">
        <f aca="false">IF(H57="","",IF(I57="No","Do not trade",IF(H57&gt;=Checklist!$B$14,"Pass","Below min")))</f>
        <v/>
      </c>
      <c r="K57" s="30"/>
      <c r="L57" s="31"/>
      <c r="M57" s="35"/>
      <c r="N57" s="36" t="str">
        <f aca="false">IF(AND(ISNUMBER(D57),ISNUMBER(E57),ISNUMBER(G57)),G57*ABS(D57-E57),"")</f>
        <v/>
      </c>
      <c r="O57" s="36" t="str">
        <f aca="false">IF(AND(K57="Yes",ISNUMBER(L57),ISNUMBER(N57)),(L57-D57)*SIGN(D57-E57)*G57-N(M57),"")</f>
        <v/>
      </c>
      <c r="P57" s="37" t="str">
        <f aca="false">IF(ISNUMBER(O57),IF(N57&gt;0,O57/N57,""),"")</f>
        <v/>
      </c>
      <c r="Q57" s="30"/>
    </row>
    <row r="58" customFormat="false" ht="15" hidden="false" customHeight="false" outlineLevel="0" collapsed="false">
      <c r="A58" s="29"/>
      <c r="B58" s="30"/>
      <c r="C58" s="30"/>
      <c r="D58" s="31"/>
      <c r="E58" s="31"/>
      <c r="F58" s="31"/>
      <c r="G58" s="32"/>
      <c r="H58" s="33"/>
      <c r="I58" s="30"/>
      <c r="J58" s="34" t="str">
        <f aca="false">IF(H58="","",IF(I58="No","Do not trade",IF(H58&gt;=Checklist!$B$14,"Pass","Below min")))</f>
        <v/>
      </c>
      <c r="K58" s="30"/>
      <c r="L58" s="31"/>
      <c r="M58" s="35"/>
      <c r="N58" s="36" t="str">
        <f aca="false">IF(AND(ISNUMBER(D58),ISNUMBER(E58),ISNUMBER(G58)),G58*ABS(D58-E58),"")</f>
        <v/>
      </c>
      <c r="O58" s="36" t="str">
        <f aca="false">IF(AND(K58="Yes",ISNUMBER(L58),ISNUMBER(N58)),(L58-D58)*SIGN(D58-E58)*G58-N(M58),"")</f>
        <v/>
      </c>
      <c r="P58" s="37" t="str">
        <f aca="false">IF(ISNUMBER(O58),IF(N58&gt;0,O58/N58,""),"")</f>
        <v/>
      </c>
      <c r="Q58" s="30"/>
    </row>
    <row r="59" customFormat="false" ht="15" hidden="false" customHeight="false" outlineLevel="0" collapsed="false">
      <c r="A59" s="29"/>
      <c r="B59" s="30"/>
      <c r="C59" s="30"/>
      <c r="D59" s="31"/>
      <c r="E59" s="31"/>
      <c r="F59" s="31"/>
      <c r="G59" s="32"/>
      <c r="H59" s="33"/>
      <c r="I59" s="30"/>
      <c r="J59" s="34" t="str">
        <f aca="false">IF(H59="","",IF(I59="No","Do not trade",IF(H59&gt;=Checklist!$B$14,"Pass","Below min")))</f>
        <v/>
      </c>
      <c r="K59" s="30"/>
      <c r="L59" s="31"/>
      <c r="M59" s="35"/>
      <c r="N59" s="36" t="str">
        <f aca="false">IF(AND(ISNUMBER(D59),ISNUMBER(E59),ISNUMBER(G59)),G59*ABS(D59-E59),"")</f>
        <v/>
      </c>
      <c r="O59" s="36" t="str">
        <f aca="false">IF(AND(K59="Yes",ISNUMBER(L59),ISNUMBER(N59)),(L59-D59)*SIGN(D59-E59)*G59-N(M59),"")</f>
        <v/>
      </c>
      <c r="P59" s="37" t="str">
        <f aca="false">IF(ISNUMBER(O59),IF(N59&gt;0,O59/N59,""),"")</f>
        <v/>
      </c>
      <c r="Q59" s="30"/>
    </row>
    <row r="60" customFormat="false" ht="15" hidden="false" customHeight="false" outlineLevel="0" collapsed="false">
      <c r="A60" s="29"/>
      <c r="B60" s="30"/>
      <c r="C60" s="30"/>
      <c r="D60" s="31"/>
      <c r="E60" s="31"/>
      <c r="F60" s="31"/>
      <c r="G60" s="32"/>
      <c r="H60" s="33"/>
      <c r="I60" s="30"/>
      <c r="J60" s="34" t="str">
        <f aca="false">IF(H60="","",IF(I60="No","Do not trade",IF(H60&gt;=Checklist!$B$14,"Pass","Below min")))</f>
        <v/>
      </c>
      <c r="K60" s="30"/>
      <c r="L60" s="31"/>
      <c r="M60" s="35"/>
      <c r="N60" s="36" t="str">
        <f aca="false">IF(AND(ISNUMBER(D60),ISNUMBER(E60),ISNUMBER(G60)),G60*ABS(D60-E60),"")</f>
        <v/>
      </c>
      <c r="O60" s="36" t="str">
        <f aca="false">IF(AND(K60="Yes",ISNUMBER(L60),ISNUMBER(N60)),(L60-D60)*SIGN(D60-E60)*G60-N(M60),"")</f>
        <v/>
      </c>
      <c r="P60" s="37" t="str">
        <f aca="false">IF(ISNUMBER(O60),IF(N60&gt;0,O60/N60,""),"")</f>
        <v/>
      </c>
      <c r="Q60" s="30"/>
    </row>
    <row r="61" customFormat="false" ht="15" hidden="false" customHeight="false" outlineLevel="0" collapsed="false">
      <c r="A61" s="29"/>
      <c r="B61" s="30"/>
      <c r="C61" s="30"/>
      <c r="D61" s="31"/>
      <c r="E61" s="31"/>
      <c r="F61" s="31"/>
      <c r="G61" s="32"/>
      <c r="H61" s="33"/>
      <c r="I61" s="30"/>
      <c r="J61" s="34" t="str">
        <f aca="false">IF(H61="","",IF(I61="No","Do not trade",IF(H61&gt;=Checklist!$B$14,"Pass","Below min")))</f>
        <v/>
      </c>
      <c r="K61" s="30"/>
      <c r="L61" s="31"/>
      <c r="M61" s="35"/>
      <c r="N61" s="36" t="str">
        <f aca="false">IF(AND(ISNUMBER(D61),ISNUMBER(E61),ISNUMBER(G61)),G61*ABS(D61-E61),"")</f>
        <v/>
      </c>
      <c r="O61" s="36" t="str">
        <f aca="false">IF(AND(K61="Yes",ISNUMBER(L61),ISNUMBER(N61)),(L61-D61)*SIGN(D61-E61)*G61-N(M61),"")</f>
        <v/>
      </c>
      <c r="P61" s="37" t="str">
        <f aca="false">IF(ISNUMBER(O61),IF(N61&gt;0,O61/N61,""),"")</f>
        <v/>
      </c>
      <c r="Q61" s="30"/>
    </row>
    <row r="62" customFormat="false" ht="15" hidden="false" customHeight="false" outlineLevel="0" collapsed="false">
      <c r="A62" s="29"/>
      <c r="B62" s="30"/>
      <c r="C62" s="30"/>
      <c r="D62" s="31"/>
      <c r="E62" s="31"/>
      <c r="F62" s="31"/>
      <c r="G62" s="32"/>
      <c r="H62" s="33"/>
      <c r="I62" s="30"/>
      <c r="J62" s="34" t="str">
        <f aca="false">IF(H62="","",IF(I62="No","Do not trade",IF(H62&gt;=Checklist!$B$14,"Pass","Below min")))</f>
        <v/>
      </c>
      <c r="K62" s="30"/>
      <c r="L62" s="31"/>
      <c r="M62" s="35"/>
      <c r="N62" s="36" t="str">
        <f aca="false">IF(AND(ISNUMBER(D62),ISNUMBER(E62),ISNUMBER(G62)),G62*ABS(D62-E62),"")</f>
        <v/>
      </c>
      <c r="O62" s="36" t="str">
        <f aca="false">IF(AND(K62="Yes",ISNUMBER(L62),ISNUMBER(N62)),(L62-D62)*SIGN(D62-E62)*G62-N(M62),"")</f>
        <v/>
      </c>
      <c r="P62" s="37" t="str">
        <f aca="false">IF(ISNUMBER(O62),IF(N62&gt;0,O62/N62,""),"")</f>
        <v/>
      </c>
      <c r="Q62" s="30"/>
    </row>
    <row r="63" customFormat="false" ht="15" hidden="false" customHeight="false" outlineLevel="0" collapsed="false">
      <c r="A63" s="29"/>
      <c r="B63" s="30"/>
      <c r="C63" s="30"/>
      <c r="D63" s="31"/>
      <c r="E63" s="31"/>
      <c r="F63" s="31"/>
      <c r="G63" s="32"/>
      <c r="H63" s="33"/>
      <c r="I63" s="30"/>
      <c r="J63" s="34" t="str">
        <f aca="false">IF(H63="","",IF(I63="No","Do not trade",IF(H63&gt;=Checklist!$B$14,"Pass","Below min")))</f>
        <v/>
      </c>
      <c r="K63" s="30"/>
      <c r="L63" s="31"/>
      <c r="M63" s="35"/>
      <c r="N63" s="36" t="str">
        <f aca="false">IF(AND(ISNUMBER(D63),ISNUMBER(E63),ISNUMBER(G63)),G63*ABS(D63-E63),"")</f>
        <v/>
      </c>
      <c r="O63" s="36" t="str">
        <f aca="false">IF(AND(K63="Yes",ISNUMBER(L63),ISNUMBER(N63)),(L63-D63)*SIGN(D63-E63)*G63-N(M63),"")</f>
        <v/>
      </c>
      <c r="P63" s="37" t="str">
        <f aca="false">IF(ISNUMBER(O63),IF(N63&gt;0,O63/N63,""),"")</f>
        <v/>
      </c>
      <c r="Q63" s="30"/>
    </row>
    <row r="64" customFormat="false" ht="15" hidden="false" customHeight="false" outlineLevel="0" collapsed="false">
      <c r="A64" s="29"/>
      <c r="B64" s="30"/>
      <c r="C64" s="30"/>
      <c r="D64" s="31"/>
      <c r="E64" s="31"/>
      <c r="F64" s="31"/>
      <c r="G64" s="32"/>
      <c r="H64" s="33"/>
      <c r="I64" s="30"/>
      <c r="J64" s="34" t="str">
        <f aca="false">IF(H64="","",IF(I64="No","Do not trade",IF(H64&gt;=Checklist!$B$14,"Pass","Below min")))</f>
        <v/>
      </c>
      <c r="K64" s="30"/>
      <c r="L64" s="31"/>
      <c r="M64" s="35"/>
      <c r="N64" s="36" t="str">
        <f aca="false">IF(AND(ISNUMBER(D64),ISNUMBER(E64),ISNUMBER(G64)),G64*ABS(D64-E64),"")</f>
        <v/>
      </c>
      <c r="O64" s="36" t="str">
        <f aca="false">IF(AND(K64="Yes",ISNUMBER(L64),ISNUMBER(N64)),(L64-D64)*SIGN(D64-E64)*G64-N(M64),"")</f>
        <v/>
      </c>
      <c r="P64" s="37" t="str">
        <f aca="false">IF(ISNUMBER(O64),IF(N64&gt;0,O64/N64,""),"")</f>
        <v/>
      </c>
      <c r="Q64" s="30"/>
    </row>
    <row r="65" customFormat="false" ht="15" hidden="false" customHeight="false" outlineLevel="0" collapsed="false">
      <c r="A65" s="29"/>
      <c r="B65" s="30"/>
      <c r="C65" s="30"/>
      <c r="D65" s="31"/>
      <c r="E65" s="31"/>
      <c r="F65" s="31"/>
      <c r="G65" s="32"/>
      <c r="H65" s="33"/>
      <c r="I65" s="30"/>
      <c r="J65" s="34" t="str">
        <f aca="false">IF(H65="","",IF(I65="No","Do not trade",IF(H65&gt;=Checklist!$B$14,"Pass","Below min")))</f>
        <v/>
      </c>
      <c r="K65" s="30"/>
      <c r="L65" s="31"/>
      <c r="M65" s="35"/>
      <c r="N65" s="36" t="str">
        <f aca="false">IF(AND(ISNUMBER(D65),ISNUMBER(E65),ISNUMBER(G65)),G65*ABS(D65-E65),"")</f>
        <v/>
      </c>
      <c r="O65" s="36" t="str">
        <f aca="false">IF(AND(K65="Yes",ISNUMBER(L65),ISNUMBER(N65)),(L65-D65)*SIGN(D65-E65)*G65-N(M65),"")</f>
        <v/>
      </c>
      <c r="P65" s="37" t="str">
        <f aca="false">IF(ISNUMBER(O65),IF(N65&gt;0,O65/N65,""),"")</f>
        <v/>
      </c>
      <c r="Q65" s="30"/>
    </row>
    <row r="66" customFormat="false" ht="15" hidden="false" customHeight="false" outlineLevel="0" collapsed="false">
      <c r="A66" s="29"/>
      <c r="B66" s="30"/>
      <c r="C66" s="30"/>
      <c r="D66" s="31"/>
      <c r="E66" s="31"/>
      <c r="F66" s="31"/>
      <c r="G66" s="32"/>
      <c r="H66" s="33"/>
      <c r="I66" s="30"/>
      <c r="J66" s="34" t="str">
        <f aca="false">IF(H66="","",IF(I66="No","Do not trade",IF(H66&gt;=Checklist!$B$14,"Pass","Below min")))</f>
        <v/>
      </c>
      <c r="K66" s="30"/>
      <c r="L66" s="31"/>
      <c r="M66" s="35"/>
      <c r="N66" s="36" t="str">
        <f aca="false">IF(AND(ISNUMBER(D66),ISNUMBER(E66),ISNUMBER(G66)),G66*ABS(D66-E66),"")</f>
        <v/>
      </c>
      <c r="O66" s="36" t="str">
        <f aca="false">IF(AND(K66="Yes",ISNUMBER(L66),ISNUMBER(N66)),(L66-D66)*SIGN(D66-E66)*G66-N(M66),"")</f>
        <v/>
      </c>
      <c r="P66" s="37" t="str">
        <f aca="false">IF(ISNUMBER(O66),IF(N66&gt;0,O66/N66,""),"")</f>
        <v/>
      </c>
      <c r="Q66" s="30"/>
    </row>
    <row r="67" customFormat="false" ht="15" hidden="false" customHeight="false" outlineLevel="0" collapsed="false">
      <c r="A67" s="29"/>
      <c r="B67" s="30"/>
      <c r="C67" s="30"/>
      <c r="D67" s="31"/>
      <c r="E67" s="31"/>
      <c r="F67" s="31"/>
      <c r="G67" s="32"/>
      <c r="H67" s="33"/>
      <c r="I67" s="30"/>
      <c r="J67" s="34" t="str">
        <f aca="false">IF(H67="","",IF(I67="No","Do not trade",IF(H67&gt;=Checklist!$B$14,"Pass","Below min")))</f>
        <v/>
      </c>
      <c r="K67" s="30"/>
      <c r="L67" s="31"/>
      <c r="M67" s="35"/>
      <c r="N67" s="36" t="str">
        <f aca="false">IF(AND(ISNUMBER(D67),ISNUMBER(E67),ISNUMBER(G67)),G67*ABS(D67-E67),"")</f>
        <v/>
      </c>
      <c r="O67" s="36" t="str">
        <f aca="false">IF(AND(K67="Yes",ISNUMBER(L67),ISNUMBER(N67)),(L67-D67)*SIGN(D67-E67)*G67-N(M67),"")</f>
        <v/>
      </c>
      <c r="P67" s="37" t="str">
        <f aca="false">IF(ISNUMBER(O67),IF(N67&gt;0,O67/N67,""),"")</f>
        <v/>
      </c>
      <c r="Q67" s="30"/>
    </row>
    <row r="68" customFormat="false" ht="15" hidden="false" customHeight="false" outlineLevel="0" collapsed="false">
      <c r="A68" s="29"/>
      <c r="B68" s="30"/>
      <c r="C68" s="30"/>
      <c r="D68" s="31"/>
      <c r="E68" s="31"/>
      <c r="F68" s="31"/>
      <c r="G68" s="32"/>
      <c r="H68" s="33"/>
      <c r="I68" s="30"/>
      <c r="J68" s="34" t="str">
        <f aca="false">IF(H68="","",IF(I68="No","Do not trade",IF(H68&gt;=Checklist!$B$14,"Pass","Below min")))</f>
        <v/>
      </c>
      <c r="K68" s="30"/>
      <c r="L68" s="31"/>
      <c r="M68" s="35"/>
      <c r="N68" s="36" t="str">
        <f aca="false">IF(AND(ISNUMBER(D68),ISNUMBER(E68),ISNUMBER(G68)),G68*ABS(D68-E68),"")</f>
        <v/>
      </c>
      <c r="O68" s="36" t="str">
        <f aca="false">IF(AND(K68="Yes",ISNUMBER(L68),ISNUMBER(N68)),(L68-D68)*SIGN(D68-E68)*G68-N(M68),"")</f>
        <v/>
      </c>
      <c r="P68" s="37" t="str">
        <f aca="false">IF(ISNUMBER(O68),IF(N68&gt;0,O68/N68,""),"")</f>
        <v/>
      </c>
      <c r="Q68" s="30"/>
    </row>
    <row r="69" customFormat="false" ht="15" hidden="false" customHeight="false" outlineLevel="0" collapsed="false">
      <c r="A69" s="29"/>
      <c r="B69" s="30"/>
      <c r="C69" s="30"/>
      <c r="D69" s="31"/>
      <c r="E69" s="31"/>
      <c r="F69" s="31"/>
      <c r="G69" s="32"/>
      <c r="H69" s="33"/>
      <c r="I69" s="30"/>
      <c r="J69" s="34" t="str">
        <f aca="false">IF(H69="","",IF(I69="No","Do not trade",IF(H69&gt;=Checklist!$B$14,"Pass","Below min")))</f>
        <v/>
      </c>
      <c r="K69" s="30"/>
      <c r="L69" s="31"/>
      <c r="M69" s="35"/>
      <c r="N69" s="36" t="str">
        <f aca="false">IF(AND(ISNUMBER(D69),ISNUMBER(E69),ISNUMBER(G69)),G69*ABS(D69-E69),"")</f>
        <v/>
      </c>
      <c r="O69" s="36" t="str">
        <f aca="false">IF(AND(K69="Yes",ISNUMBER(L69),ISNUMBER(N69)),(L69-D69)*SIGN(D69-E69)*G69-N(M69),"")</f>
        <v/>
      </c>
      <c r="P69" s="37" t="str">
        <f aca="false">IF(ISNUMBER(O69),IF(N69&gt;0,O69/N69,""),"")</f>
        <v/>
      </c>
      <c r="Q69" s="30"/>
    </row>
    <row r="70" customFormat="false" ht="15" hidden="false" customHeight="false" outlineLevel="0" collapsed="false">
      <c r="A70" s="29"/>
      <c r="B70" s="30"/>
      <c r="C70" s="30"/>
      <c r="D70" s="31"/>
      <c r="E70" s="31"/>
      <c r="F70" s="31"/>
      <c r="G70" s="32"/>
      <c r="H70" s="33"/>
      <c r="I70" s="30"/>
      <c r="J70" s="34" t="str">
        <f aca="false">IF(H70="","",IF(I70="No","Do not trade",IF(H70&gt;=Checklist!$B$14,"Pass","Below min")))</f>
        <v/>
      </c>
      <c r="K70" s="30"/>
      <c r="L70" s="31"/>
      <c r="M70" s="35"/>
      <c r="N70" s="36" t="str">
        <f aca="false">IF(AND(ISNUMBER(D70),ISNUMBER(E70),ISNUMBER(G70)),G70*ABS(D70-E70),"")</f>
        <v/>
      </c>
      <c r="O70" s="36" t="str">
        <f aca="false">IF(AND(K70="Yes",ISNUMBER(L70),ISNUMBER(N70)),(L70-D70)*SIGN(D70-E70)*G70-N(M70),"")</f>
        <v/>
      </c>
      <c r="P70" s="37" t="str">
        <f aca="false">IF(ISNUMBER(O70),IF(N70&gt;0,O70/N70,""),"")</f>
        <v/>
      </c>
      <c r="Q70" s="30"/>
    </row>
    <row r="71" customFormat="false" ht="15" hidden="false" customHeight="false" outlineLevel="0" collapsed="false">
      <c r="A71" s="29"/>
      <c r="B71" s="30"/>
      <c r="C71" s="30"/>
      <c r="D71" s="31"/>
      <c r="E71" s="31"/>
      <c r="F71" s="31"/>
      <c r="G71" s="32"/>
      <c r="H71" s="33"/>
      <c r="I71" s="30"/>
      <c r="J71" s="34" t="str">
        <f aca="false">IF(H71="","",IF(I71="No","Do not trade",IF(H71&gt;=Checklist!$B$14,"Pass","Below min")))</f>
        <v/>
      </c>
      <c r="K71" s="30"/>
      <c r="L71" s="31"/>
      <c r="M71" s="35"/>
      <c r="N71" s="36" t="str">
        <f aca="false">IF(AND(ISNUMBER(D71),ISNUMBER(E71),ISNUMBER(G71)),G71*ABS(D71-E71),"")</f>
        <v/>
      </c>
      <c r="O71" s="36" t="str">
        <f aca="false">IF(AND(K71="Yes",ISNUMBER(L71),ISNUMBER(N71)),(L71-D71)*SIGN(D71-E71)*G71-N(M71),"")</f>
        <v/>
      </c>
      <c r="P71" s="37" t="str">
        <f aca="false">IF(ISNUMBER(O71),IF(N71&gt;0,O71/N71,""),"")</f>
        <v/>
      </c>
      <c r="Q71" s="30"/>
    </row>
    <row r="72" customFormat="false" ht="15" hidden="false" customHeight="false" outlineLevel="0" collapsed="false">
      <c r="A72" s="29"/>
      <c r="B72" s="30"/>
      <c r="C72" s="30"/>
      <c r="D72" s="31"/>
      <c r="E72" s="31"/>
      <c r="F72" s="31"/>
      <c r="G72" s="32"/>
      <c r="H72" s="33"/>
      <c r="I72" s="30"/>
      <c r="J72" s="34" t="str">
        <f aca="false">IF(H72="","",IF(I72="No","Do not trade",IF(H72&gt;=Checklist!$B$14,"Pass","Below min")))</f>
        <v/>
      </c>
      <c r="K72" s="30"/>
      <c r="L72" s="31"/>
      <c r="M72" s="35"/>
      <c r="N72" s="36" t="str">
        <f aca="false">IF(AND(ISNUMBER(D72),ISNUMBER(E72),ISNUMBER(G72)),G72*ABS(D72-E72),"")</f>
        <v/>
      </c>
      <c r="O72" s="36" t="str">
        <f aca="false">IF(AND(K72="Yes",ISNUMBER(L72),ISNUMBER(N72)),(L72-D72)*SIGN(D72-E72)*G72-N(M72),"")</f>
        <v/>
      </c>
      <c r="P72" s="37" t="str">
        <f aca="false">IF(ISNUMBER(O72),IF(N72&gt;0,O72/N72,""),"")</f>
        <v/>
      </c>
      <c r="Q72" s="30"/>
    </row>
    <row r="73" customFormat="false" ht="15" hidden="false" customHeight="false" outlineLevel="0" collapsed="false">
      <c r="A73" s="29"/>
      <c r="B73" s="30"/>
      <c r="C73" s="30"/>
      <c r="D73" s="31"/>
      <c r="E73" s="31"/>
      <c r="F73" s="31"/>
      <c r="G73" s="32"/>
      <c r="H73" s="33"/>
      <c r="I73" s="30"/>
      <c r="J73" s="34" t="str">
        <f aca="false">IF(H73="","",IF(I73="No","Do not trade",IF(H73&gt;=Checklist!$B$14,"Pass","Below min")))</f>
        <v/>
      </c>
      <c r="K73" s="30"/>
      <c r="L73" s="31"/>
      <c r="M73" s="35"/>
      <c r="N73" s="36" t="str">
        <f aca="false">IF(AND(ISNUMBER(D73),ISNUMBER(E73),ISNUMBER(G73)),G73*ABS(D73-E73),"")</f>
        <v/>
      </c>
      <c r="O73" s="36" t="str">
        <f aca="false">IF(AND(K73="Yes",ISNUMBER(L73),ISNUMBER(N73)),(L73-D73)*SIGN(D73-E73)*G73-N(M73),"")</f>
        <v/>
      </c>
      <c r="P73" s="37" t="str">
        <f aca="false">IF(ISNUMBER(O73),IF(N73&gt;0,O73/N73,""),"")</f>
        <v/>
      </c>
      <c r="Q73" s="30"/>
    </row>
    <row r="74" customFormat="false" ht="15" hidden="false" customHeight="false" outlineLevel="0" collapsed="false">
      <c r="A74" s="29"/>
      <c r="B74" s="30"/>
      <c r="C74" s="30"/>
      <c r="D74" s="31"/>
      <c r="E74" s="31"/>
      <c r="F74" s="31"/>
      <c r="G74" s="32"/>
      <c r="H74" s="33"/>
      <c r="I74" s="30"/>
      <c r="J74" s="34" t="str">
        <f aca="false">IF(H74="","",IF(I74="No","Do not trade",IF(H74&gt;=Checklist!$B$14,"Pass","Below min")))</f>
        <v/>
      </c>
      <c r="K74" s="30"/>
      <c r="L74" s="31"/>
      <c r="M74" s="35"/>
      <c r="N74" s="36" t="str">
        <f aca="false">IF(AND(ISNUMBER(D74),ISNUMBER(E74),ISNUMBER(G74)),G74*ABS(D74-E74),"")</f>
        <v/>
      </c>
      <c r="O74" s="36" t="str">
        <f aca="false">IF(AND(K74="Yes",ISNUMBER(L74),ISNUMBER(N74)),(L74-D74)*SIGN(D74-E74)*G74-N(M74),"")</f>
        <v/>
      </c>
      <c r="P74" s="37" t="str">
        <f aca="false">IF(ISNUMBER(O74),IF(N74&gt;0,O74/N74,""),"")</f>
        <v/>
      </c>
      <c r="Q74" s="30"/>
    </row>
    <row r="75" customFormat="false" ht="15" hidden="false" customHeight="false" outlineLevel="0" collapsed="false">
      <c r="A75" s="29"/>
      <c r="B75" s="30"/>
      <c r="C75" s="30"/>
      <c r="D75" s="31"/>
      <c r="E75" s="31"/>
      <c r="F75" s="31"/>
      <c r="G75" s="32"/>
      <c r="H75" s="33"/>
      <c r="I75" s="30"/>
      <c r="J75" s="34" t="str">
        <f aca="false">IF(H75="","",IF(I75="No","Do not trade",IF(H75&gt;=Checklist!$B$14,"Pass","Below min")))</f>
        <v/>
      </c>
      <c r="K75" s="30"/>
      <c r="L75" s="31"/>
      <c r="M75" s="35"/>
      <c r="N75" s="36" t="str">
        <f aca="false">IF(AND(ISNUMBER(D75),ISNUMBER(E75),ISNUMBER(G75)),G75*ABS(D75-E75),"")</f>
        <v/>
      </c>
      <c r="O75" s="36" t="str">
        <f aca="false">IF(AND(K75="Yes",ISNUMBER(L75),ISNUMBER(N75)),(L75-D75)*SIGN(D75-E75)*G75-N(M75),"")</f>
        <v/>
      </c>
      <c r="P75" s="37" t="str">
        <f aca="false">IF(ISNUMBER(O75),IF(N75&gt;0,O75/N75,""),"")</f>
        <v/>
      </c>
      <c r="Q75" s="30"/>
    </row>
    <row r="76" customFormat="false" ht="15" hidden="false" customHeight="false" outlineLevel="0" collapsed="false">
      <c r="A76" s="29"/>
      <c r="B76" s="30"/>
      <c r="C76" s="30"/>
      <c r="D76" s="31"/>
      <c r="E76" s="31"/>
      <c r="F76" s="31"/>
      <c r="G76" s="32"/>
      <c r="H76" s="33"/>
      <c r="I76" s="30"/>
      <c r="J76" s="34" t="str">
        <f aca="false">IF(H76="","",IF(I76="No","Do not trade",IF(H76&gt;=Checklist!$B$14,"Pass","Below min")))</f>
        <v/>
      </c>
      <c r="K76" s="30"/>
      <c r="L76" s="31"/>
      <c r="M76" s="35"/>
      <c r="N76" s="36" t="str">
        <f aca="false">IF(AND(ISNUMBER(D76),ISNUMBER(E76),ISNUMBER(G76)),G76*ABS(D76-E76),"")</f>
        <v/>
      </c>
      <c r="O76" s="36" t="str">
        <f aca="false">IF(AND(K76="Yes",ISNUMBER(L76),ISNUMBER(N76)),(L76-D76)*SIGN(D76-E76)*G76-N(M76),"")</f>
        <v/>
      </c>
      <c r="P76" s="37" t="str">
        <f aca="false">IF(ISNUMBER(O76),IF(N76&gt;0,O76/N76,""),"")</f>
        <v/>
      </c>
      <c r="Q76" s="30"/>
    </row>
    <row r="77" customFormat="false" ht="15" hidden="false" customHeight="false" outlineLevel="0" collapsed="false">
      <c r="A77" s="29"/>
      <c r="B77" s="30"/>
      <c r="C77" s="30"/>
      <c r="D77" s="31"/>
      <c r="E77" s="31"/>
      <c r="F77" s="31"/>
      <c r="G77" s="32"/>
      <c r="H77" s="33"/>
      <c r="I77" s="30"/>
      <c r="J77" s="34" t="str">
        <f aca="false">IF(H77="","",IF(I77="No","Do not trade",IF(H77&gt;=Checklist!$B$14,"Pass","Below min")))</f>
        <v/>
      </c>
      <c r="K77" s="30"/>
      <c r="L77" s="31"/>
      <c r="M77" s="35"/>
      <c r="N77" s="36" t="str">
        <f aca="false">IF(AND(ISNUMBER(D77),ISNUMBER(E77),ISNUMBER(G77)),G77*ABS(D77-E77),"")</f>
        <v/>
      </c>
      <c r="O77" s="36" t="str">
        <f aca="false">IF(AND(K77="Yes",ISNUMBER(L77),ISNUMBER(N77)),(L77-D77)*SIGN(D77-E77)*G77-N(M77),"")</f>
        <v/>
      </c>
      <c r="P77" s="37" t="str">
        <f aca="false">IF(ISNUMBER(O77),IF(N77&gt;0,O77/N77,""),"")</f>
        <v/>
      </c>
      <c r="Q77" s="30"/>
    </row>
    <row r="78" customFormat="false" ht="15" hidden="false" customHeight="false" outlineLevel="0" collapsed="false">
      <c r="A78" s="29"/>
      <c r="B78" s="30"/>
      <c r="C78" s="30"/>
      <c r="D78" s="31"/>
      <c r="E78" s="31"/>
      <c r="F78" s="31"/>
      <c r="G78" s="32"/>
      <c r="H78" s="33"/>
      <c r="I78" s="30"/>
      <c r="J78" s="34" t="str">
        <f aca="false">IF(H78="","",IF(I78="No","Do not trade",IF(H78&gt;=Checklist!$B$14,"Pass","Below min")))</f>
        <v/>
      </c>
      <c r="K78" s="30"/>
      <c r="L78" s="31"/>
      <c r="M78" s="35"/>
      <c r="N78" s="36" t="str">
        <f aca="false">IF(AND(ISNUMBER(D78),ISNUMBER(E78),ISNUMBER(G78)),G78*ABS(D78-E78),"")</f>
        <v/>
      </c>
      <c r="O78" s="36" t="str">
        <f aca="false">IF(AND(K78="Yes",ISNUMBER(L78),ISNUMBER(N78)),(L78-D78)*SIGN(D78-E78)*G78-N(M78),"")</f>
        <v/>
      </c>
      <c r="P78" s="37" t="str">
        <f aca="false">IF(ISNUMBER(O78),IF(N78&gt;0,O78/N78,""),"")</f>
        <v/>
      </c>
      <c r="Q78" s="30"/>
    </row>
    <row r="79" customFormat="false" ht="15" hidden="false" customHeight="false" outlineLevel="0" collapsed="false">
      <c r="A79" s="29"/>
      <c r="B79" s="30"/>
      <c r="C79" s="30"/>
      <c r="D79" s="31"/>
      <c r="E79" s="31"/>
      <c r="F79" s="31"/>
      <c r="G79" s="32"/>
      <c r="H79" s="33"/>
      <c r="I79" s="30"/>
      <c r="J79" s="34" t="str">
        <f aca="false">IF(H79="","",IF(I79="No","Do not trade",IF(H79&gt;=Checklist!$B$14,"Pass","Below min")))</f>
        <v/>
      </c>
      <c r="K79" s="30"/>
      <c r="L79" s="31"/>
      <c r="M79" s="35"/>
      <c r="N79" s="36" t="str">
        <f aca="false">IF(AND(ISNUMBER(D79),ISNUMBER(E79),ISNUMBER(G79)),G79*ABS(D79-E79),"")</f>
        <v/>
      </c>
      <c r="O79" s="36" t="str">
        <f aca="false">IF(AND(K79="Yes",ISNUMBER(L79),ISNUMBER(N79)),(L79-D79)*SIGN(D79-E79)*G79-N(M79),"")</f>
        <v/>
      </c>
      <c r="P79" s="37" t="str">
        <f aca="false">IF(ISNUMBER(O79),IF(N79&gt;0,O79/N79,""),"")</f>
        <v/>
      </c>
      <c r="Q79" s="30"/>
    </row>
    <row r="80" customFormat="false" ht="15" hidden="false" customHeight="false" outlineLevel="0" collapsed="false">
      <c r="A80" s="29"/>
      <c r="B80" s="30"/>
      <c r="C80" s="30"/>
      <c r="D80" s="31"/>
      <c r="E80" s="31"/>
      <c r="F80" s="31"/>
      <c r="G80" s="32"/>
      <c r="H80" s="33"/>
      <c r="I80" s="30"/>
      <c r="J80" s="34" t="str">
        <f aca="false">IF(H80="","",IF(I80="No","Do not trade",IF(H80&gt;=Checklist!$B$14,"Pass","Below min")))</f>
        <v/>
      </c>
      <c r="K80" s="30"/>
      <c r="L80" s="31"/>
      <c r="M80" s="35"/>
      <c r="N80" s="36" t="str">
        <f aca="false">IF(AND(ISNUMBER(D80),ISNUMBER(E80),ISNUMBER(G80)),G80*ABS(D80-E80),"")</f>
        <v/>
      </c>
      <c r="O80" s="36" t="str">
        <f aca="false">IF(AND(K80="Yes",ISNUMBER(L80),ISNUMBER(N80)),(L80-D80)*SIGN(D80-E80)*G80-N(M80),"")</f>
        <v/>
      </c>
      <c r="P80" s="37" t="str">
        <f aca="false">IF(ISNUMBER(O80),IF(N80&gt;0,O80/N80,""),"")</f>
        <v/>
      </c>
      <c r="Q80" s="30"/>
    </row>
    <row r="81" customFormat="false" ht="15" hidden="false" customHeight="false" outlineLevel="0" collapsed="false">
      <c r="A81" s="29"/>
      <c r="B81" s="30"/>
      <c r="C81" s="30"/>
      <c r="D81" s="31"/>
      <c r="E81" s="31"/>
      <c r="F81" s="31"/>
      <c r="G81" s="32"/>
      <c r="H81" s="33"/>
      <c r="I81" s="30"/>
      <c r="J81" s="34" t="str">
        <f aca="false">IF(H81="","",IF(I81="No","Do not trade",IF(H81&gt;=Checklist!$B$14,"Pass","Below min")))</f>
        <v/>
      </c>
      <c r="K81" s="30"/>
      <c r="L81" s="31"/>
      <c r="M81" s="35"/>
      <c r="N81" s="36" t="str">
        <f aca="false">IF(AND(ISNUMBER(D81),ISNUMBER(E81),ISNUMBER(G81)),G81*ABS(D81-E81),"")</f>
        <v/>
      </c>
      <c r="O81" s="36" t="str">
        <f aca="false">IF(AND(K81="Yes",ISNUMBER(L81),ISNUMBER(N81)),(L81-D81)*SIGN(D81-E81)*G81-N(M81),"")</f>
        <v/>
      </c>
      <c r="P81" s="37" t="str">
        <f aca="false">IF(ISNUMBER(O81),IF(N81&gt;0,O81/N81,""),"")</f>
        <v/>
      </c>
      <c r="Q81" s="30"/>
    </row>
    <row r="82" customFormat="false" ht="15" hidden="false" customHeight="false" outlineLevel="0" collapsed="false">
      <c r="A82" s="29"/>
      <c r="B82" s="30"/>
      <c r="C82" s="30"/>
      <c r="D82" s="31"/>
      <c r="E82" s="31"/>
      <c r="F82" s="31"/>
      <c r="G82" s="32"/>
      <c r="H82" s="33"/>
      <c r="I82" s="30"/>
      <c r="J82" s="34" t="str">
        <f aca="false">IF(H82="","",IF(I82="No","Do not trade",IF(H82&gt;=Checklist!$B$14,"Pass","Below min")))</f>
        <v/>
      </c>
      <c r="K82" s="30"/>
      <c r="L82" s="31"/>
      <c r="M82" s="35"/>
      <c r="N82" s="36" t="str">
        <f aca="false">IF(AND(ISNUMBER(D82),ISNUMBER(E82),ISNUMBER(G82)),G82*ABS(D82-E82),"")</f>
        <v/>
      </c>
      <c r="O82" s="36" t="str">
        <f aca="false">IF(AND(K82="Yes",ISNUMBER(L82),ISNUMBER(N82)),(L82-D82)*SIGN(D82-E82)*G82-N(M82),"")</f>
        <v/>
      </c>
      <c r="P82" s="37" t="str">
        <f aca="false">IF(ISNUMBER(O82),IF(N82&gt;0,O82/N82,""),"")</f>
        <v/>
      </c>
      <c r="Q82" s="30"/>
    </row>
    <row r="83" customFormat="false" ht="15" hidden="false" customHeight="false" outlineLevel="0" collapsed="false">
      <c r="A83" s="29"/>
      <c r="B83" s="30"/>
      <c r="C83" s="30"/>
      <c r="D83" s="31"/>
      <c r="E83" s="31"/>
      <c r="F83" s="31"/>
      <c r="G83" s="32"/>
      <c r="H83" s="33"/>
      <c r="I83" s="30"/>
      <c r="J83" s="34" t="str">
        <f aca="false">IF(H83="","",IF(I83="No","Do not trade",IF(H83&gt;=Checklist!$B$14,"Pass","Below min")))</f>
        <v/>
      </c>
      <c r="K83" s="30"/>
      <c r="L83" s="31"/>
      <c r="M83" s="35"/>
      <c r="N83" s="36" t="str">
        <f aca="false">IF(AND(ISNUMBER(D83),ISNUMBER(E83),ISNUMBER(G83)),G83*ABS(D83-E83),"")</f>
        <v/>
      </c>
      <c r="O83" s="36" t="str">
        <f aca="false">IF(AND(K83="Yes",ISNUMBER(L83),ISNUMBER(N83)),(L83-D83)*SIGN(D83-E83)*G83-N(M83),"")</f>
        <v/>
      </c>
      <c r="P83" s="37" t="str">
        <f aca="false">IF(ISNUMBER(O83),IF(N83&gt;0,O83/N83,""),"")</f>
        <v/>
      </c>
      <c r="Q83" s="30"/>
    </row>
    <row r="84" customFormat="false" ht="15" hidden="false" customHeight="false" outlineLevel="0" collapsed="false">
      <c r="A84" s="29"/>
      <c r="B84" s="30"/>
      <c r="C84" s="30"/>
      <c r="D84" s="31"/>
      <c r="E84" s="31"/>
      <c r="F84" s="31"/>
      <c r="G84" s="32"/>
      <c r="H84" s="33"/>
      <c r="I84" s="30"/>
      <c r="J84" s="34" t="str">
        <f aca="false">IF(H84="","",IF(I84="No","Do not trade",IF(H84&gt;=Checklist!$B$14,"Pass","Below min")))</f>
        <v/>
      </c>
      <c r="K84" s="30"/>
      <c r="L84" s="31"/>
      <c r="M84" s="35"/>
      <c r="N84" s="36" t="str">
        <f aca="false">IF(AND(ISNUMBER(D84),ISNUMBER(E84),ISNUMBER(G84)),G84*ABS(D84-E84),"")</f>
        <v/>
      </c>
      <c r="O84" s="36" t="str">
        <f aca="false">IF(AND(K84="Yes",ISNUMBER(L84),ISNUMBER(N84)),(L84-D84)*SIGN(D84-E84)*G84-N(M84),"")</f>
        <v/>
      </c>
      <c r="P84" s="37" t="str">
        <f aca="false">IF(ISNUMBER(O84),IF(N84&gt;0,O84/N84,""),"")</f>
        <v/>
      </c>
      <c r="Q84" s="30"/>
    </row>
    <row r="85" customFormat="false" ht="15" hidden="false" customHeight="false" outlineLevel="0" collapsed="false">
      <c r="A85" s="29"/>
      <c r="B85" s="30"/>
      <c r="C85" s="30"/>
      <c r="D85" s="31"/>
      <c r="E85" s="31"/>
      <c r="F85" s="31"/>
      <c r="G85" s="32"/>
      <c r="H85" s="33"/>
      <c r="I85" s="30"/>
      <c r="J85" s="34" t="str">
        <f aca="false">IF(H85="","",IF(I85="No","Do not trade",IF(H85&gt;=Checklist!$B$14,"Pass","Below min")))</f>
        <v/>
      </c>
      <c r="K85" s="30"/>
      <c r="L85" s="31"/>
      <c r="M85" s="35"/>
      <c r="N85" s="36" t="str">
        <f aca="false">IF(AND(ISNUMBER(D85),ISNUMBER(E85),ISNUMBER(G85)),G85*ABS(D85-E85),"")</f>
        <v/>
      </c>
      <c r="O85" s="36" t="str">
        <f aca="false">IF(AND(K85="Yes",ISNUMBER(L85),ISNUMBER(N85)),(L85-D85)*SIGN(D85-E85)*G85-N(M85),"")</f>
        <v/>
      </c>
      <c r="P85" s="37" t="str">
        <f aca="false">IF(ISNUMBER(O85),IF(N85&gt;0,O85/N85,""),"")</f>
        <v/>
      </c>
      <c r="Q85" s="30"/>
    </row>
    <row r="86" customFormat="false" ht="15" hidden="false" customHeight="false" outlineLevel="0" collapsed="false">
      <c r="A86" s="29"/>
      <c r="B86" s="30"/>
      <c r="C86" s="30"/>
      <c r="D86" s="31"/>
      <c r="E86" s="31"/>
      <c r="F86" s="31"/>
      <c r="G86" s="32"/>
      <c r="H86" s="33"/>
      <c r="I86" s="30"/>
      <c r="J86" s="34" t="str">
        <f aca="false">IF(H86="","",IF(I86="No","Do not trade",IF(H86&gt;=Checklist!$B$14,"Pass","Below min")))</f>
        <v/>
      </c>
      <c r="K86" s="30"/>
      <c r="L86" s="31"/>
      <c r="M86" s="35"/>
      <c r="N86" s="36" t="str">
        <f aca="false">IF(AND(ISNUMBER(D86),ISNUMBER(E86),ISNUMBER(G86)),G86*ABS(D86-E86),"")</f>
        <v/>
      </c>
      <c r="O86" s="36" t="str">
        <f aca="false">IF(AND(K86="Yes",ISNUMBER(L86),ISNUMBER(N86)),(L86-D86)*SIGN(D86-E86)*G86-N(M86),"")</f>
        <v/>
      </c>
      <c r="P86" s="37" t="str">
        <f aca="false">IF(ISNUMBER(O86),IF(N86&gt;0,O86/N86,""),"")</f>
        <v/>
      </c>
      <c r="Q86" s="30"/>
    </row>
    <row r="87" customFormat="false" ht="15" hidden="false" customHeight="false" outlineLevel="0" collapsed="false">
      <c r="A87" s="29"/>
      <c r="B87" s="30"/>
      <c r="C87" s="30"/>
      <c r="D87" s="31"/>
      <c r="E87" s="31"/>
      <c r="F87" s="31"/>
      <c r="G87" s="32"/>
      <c r="H87" s="33"/>
      <c r="I87" s="30"/>
      <c r="J87" s="34" t="str">
        <f aca="false">IF(H87="","",IF(I87="No","Do not trade",IF(H87&gt;=Checklist!$B$14,"Pass","Below min")))</f>
        <v/>
      </c>
      <c r="K87" s="30"/>
      <c r="L87" s="31"/>
      <c r="M87" s="35"/>
      <c r="N87" s="36" t="str">
        <f aca="false">IF(AND(ISNUMBER(D87),ISNUMBER(E87),ISNUMBER(G87)),G87*ABS(D87-E87),"")</f>
        <v/>
      </c>
      <c r="O87" s="36" t="str">
        <f aca="false">IF(AND(K87="Yes",ISNUMBER(L87),ISNUMBER(N87)),(L87-D87)*SIGN(D87-E87)*G87-N(M87),"")</f>
        <v/>
      </c>
      <c r="P87" s="37" t="str">
        <f aca="false">IF(ISNUMBER(O87),IF(N87&gt;0,O87/N87,""),"")</f>
        <v/>
      </c>
      <c r="Q87" s="30"/>
    </row>
    <row r="88" customFormat="false" ht="15" hidden="false" customHeight="false" outlineLevel="0" collapsed="false">
      <c r="A88" s="29"/>
      <c r="B88" s="30"/>
      <c r="C88" s="30"/>
      <c r="D88" s="31"/>
      <c r="E88" s="31"/>
      <c r="F88" s="31"/>
      <c r="G88" s="32"/>
      <c r="H88" s="33"/>
      <c r="I88" s="30"/>
      <c r="J88" s="34" t="str">
        <f aca="false">IF(H88="","",IF(I88="No","Do not trade",IF(H88&gt;=Checklist!$B$14,"Pass","Below min")))</f>
        <v/>
      </c>
      <c r="K88" s="30"/>
      <c r="L88" s="31"/>
      <c r="M88" s="35"/>
      <c r="N88" s="36" t="str">
        <f aca="false">IF(AND(ISNUMBER(D88),ISNUMBER(E88),ISNUMBER(G88)),G88*ABS(D88-E88),"")</f>
        <v/>
      </c>
      <c r="O88" s="36" t="str">
        <f aca="false">IF(AND(K88="Yes",ISNUMBER(L88),ISNUMBER(N88)),(L88-D88)*SIGN(D88-E88)*G88-N(M88),"")</f>
        <v/>
      </c>
      <c r="P88" s="37" t="str">
        <f aca="false">IF(ISNUMBER(O88),IF(N88&gt;0,O88/N88,""),"")</f>
        <v/>
      </c>
      <c r="Q88" s="30"/>
    </row>
    <row r="89" customFormat="false" ht="15" hidden="false" customHeight="false" outlineLevel="0" collapsed="false">
      <c r="A89" s="29"/>
      <c r="B89" s="30"/>
      <c r="C89" s="30"/>
      <c r="D89" s="31"/>
      <c r="E89" s="31"/>
      <c r="F89" s="31"/>
      <c r="G89" s="32"/>
      <c r="H89" s="33"/>
      <c r="I89" s="30"/>
      <c r="J89" s="34" t="str">
        <f aca="false">IF(H89="","",IF(I89="No","Do not trade",IF(H89&gt;=Checklist!$B$14,"Pass","Below min")))</f>
        <v/>
      </c>
      <c r="K89" s="30"/>
      <c r="L89" s="31"/>
      <c r="M89" s="35"/>
      <c r="N89" s="36" t="str">
        <f aca="false">IF(AND(ISNUMBER(D89),ISNUMBER(E89),ISNUMBER(G89)),G89*ABS(D89-E89),"")</f>
        <v/>
      </c>
      <c r="O89" s="36" t="str">
        <f aca="false">IF(AND(K89="Yes",ISNUMBER(L89),ISNUMBER(N89)),(L89-D89)*SIGN(D89-E89)*G89-N(M89),"")</f>
        <v/>
      </c>
      <c r="P89" s="37" t="str">
        <f aca="false">IF(ISNUMBER(O89),IF(N89&gt;0,O89/N89,""),"")</f>
        <v/>
      </c>
      <c r="Q89" s="30"/>
    </row>
    <row r="90" customFormat="false" ht="15" hidden="false" customHeight="false" outlineLevel="0" collapsed="false">
      <c r="A90" s="29"/>
      <c r="B90" s="30"/>
      <c r="C90" s="30"/>
      <c r="D90" s="31"/>
      <c r="E90" s="31"/>
      <c r="F90" s="31"/>
      <c r="G90" s="32"/>
      <c r="H90" s="33"/>
      <c r="I90" s="30"/>
      <c r="J90" s="34" t="str">
        <f aca="false">IF(H90="","",IF(I90="No","Do not trade",IF(H90&gt;=Checklist!$B$14,"Pass","Below min")))</f>
        <v/>
      </c>
      <c r="K90" s="30"/>
      <c r="L90" s="31"/>
      <c r="M90" s="35"/>
      <c r="N90" s="36" t="str">
        <f aca="false">IF(AND(ISNUMBER(D90),ISNUMBER(E90),ISNUMBER(G90)),G90*ABS(D90-E90),"")</f>
        <v/>
      </c>
      <c r="O90" s="36" t="str">
        <f aca="false">IF(AND(K90="Yes",ISNUMBER(L90),ISNUMBER(N90)),(L90-D90)*SIGN(D90-E90)*G90-N(M90),"")</f>
        <v/>
      </c>
      <c r="P90" s="37" t="str">
        <f aca="false">IF(ISNUMBER(O90),IF(N90&gt;0,O90/N90,""),"")</f>
        <v/>
      </c>
      <c r="Q90" s="30"/>
    </row>
    <row r="91" customFormat="false" ht="15" hidden="false" customHeight="false" outlineLevel="0" collapsed="false">
      <c r="A91" s="29"/>
      <c r="B91" s="30"/>
      <c r="C91" s="30"/>
      <c r="D91" s="31"/>
      <c r="E91" s="31"/>
      <c r="F91" s="31"/>
      <c r="G91" s="32"/>
      <c r="H91" s="33"/>
      <c r="I91" s="30"/>
      <c r="J91" s="34" t="str">
        <f aca="false">IF(H91="","",IF(I91="No","Do not trade",IF(H91&gt;=Checklist!$B$14,"Pass","Below min")))</f>
        <v/>
      </c>
      <c r="K91" s="30"/>
      <c r="L91" s="31"/>
      <c r="M91" s="35"/>
      <c r="N91" s="36" t="str">
        <f aca="false">IF(AND(ISNUMBER(D91),ISNUMBER(E91),ISNUMBER(G91)),G91*ABS(D91-E91),"")</f>
        <v/>
      </c>
      <c r="O91" s="36" t="str">
        <f aca="false">IF(AND(K91="Yes",ISNUMBER(L91),ISNUMBER(N91)),(L91-D91)*SIGN(D91-E91)*G91-N(M91),"")</f>
        <v/>
      </c>
      <c r="P91" s="37" t="str">
        <f aca="false">IF(ISNUMBER(O91),IF(N91&gt;0,O91/N91,""),"")</f>
        <v/>
      </c>
      <c r="Q91" s="30"/>
    </row>
    <row r="92" customFormat="false" ht="15" hidden="false" customHeight="false" outlineLevel="0" collapsed="false">
      <c r="A92" s="29"/>
      <c r="B92" s="30"/>
      <c r="C92" s="30"/>
      <c r="D92" s="31"/>
      <c r="E92" s="31"/>
      <c r="F92" s="31"/>
      <c r="G92" s="32"/>
      <c r="H92" s="33"/>
      <c r="I92" s="30"/>
      <c r="J92" s="34" t="str">
        <f aca="false">IF(H92="","",IF(I92="No","Do not trade",IF(H92&gt;=Checklist!$B$14,"Pass","Below min")))</f>
        <v/>
      </c>
      <c r="K92" s="30"/>
      <c r="L92" s="31"/>
      <c r="M92" s="35"/>
      <c r="N92" s="36" t="str">
        <f aca="false">IF(AND(ISNUMBER(D92),ISNUMBER(E92),ISNUMBER(G92)),G92*ABS(D92-E92),"")</f>
        <v/>
      </c>
      <c r="O92" s="36" t="str">
        <f aca="false">IF(AND(K92="Yes",ISNUMBER(L92),ISNUMBER(N92)),(L92-D92)*SIGN(D92-E92)*G92-N(M92),"")</f>
        <v/>
      </c>
      <c r="P92" s="37" t="str">
        <f aca="false">IF(ISNUMBER(O92),IF(N92&gt;0,O92/N92,""),"")</f>
        <v/>
      </c>
      <c r="Q92" s="30"/>
    </row>
    <row r="93" customFormat="false" ht="15" hidden="false" customHeight="false" outlineLevel="0" collapsed="false">
      <c r="A93" s="29"/>
      <c r="B93" s="30"/>
      <c r="C93" s="30"/>
      <c r="D93" s="31"/>
      <c r="E93" s="31"/>
      <c r="F93" s="31"/>
      <c r="G93" s="32"/>
      <c r="H93" s="33"/>
      <c r="I93" s="30"/>
      <c r="J93" s="34" t="str">
        <f aca="false">IF(H93="","",IF(I93="No","Do not trade",IF(H93&gt;=Checklist!$B$14,"Pass","Below min")))</f>
        <v/>
      </c>
      <c r="K93" s="30"/>
      <c r="L93" s="31"/>
      <c r="M93" s="35"/>
      <c r="N93" s="36" t="str">
        <f aca="false">IF(AND(ISNUMBER(D93),ISNUMBER(E93),ISNUMBER(G93)),G93*ABS(D93-E93),"")</f>
        <v/>
      </c>
      <c r="O93" s="36" t="str">
        <f aca="false">IF(AND(K93="Yes",ISNUMBER(L93),ISNUMBER(N93)),(L93-D93)*SIGN(D93-E93)*G93-N(M93),"")</f>
        <v/>
      </c>
      <c r="P93" s="37" t="str">
        <f aca="false">IF(ISNUMBER(O93),IF(N93&gt;0,O93/N93,""),"")</f>
        <v/>
      </c>
      <c r="Q93" s="30"/>
    </row>
    <row r="94" customFormat="false" ht="15" hidden="false" customHeight="false" outlineLevel="0" collapsed="false">
      <c r="A94" s="29"/>
      <c r="B94" s="30"/>
      <c r="C94" s="30"/>
      <c r="D94" s="31"/>
      <c r="E94" s="31"/>
      <c r="F94" s="31"/>
      <c r="G94" s="32"/>
      <c r="H94" s="33"/>
      <c r="I94" s="30"/>
      <c r="J94" s="34" t="str">
        <f aca="false">IF(H94="","",IF(I94="No","Do not trade",IF(H94&gt;=Checklist!$B$14,"Pass","Below min")))</f>
        <v/>
      </c>
      <c r="K94" s="30"/>
      <c r="L94" s="31"/>
      <c r="M94" s="35"/>
      <c r="N94" s="36" t="str">
        <f aca="false">IF(AND(ISNUMBER(D94),ISNUMBER(E94),ISNUMBER(G94)),G94*ABS(D94-E94),"")</f>
        <v/>
      </c>
      <c r="O94" s="36" t="str">
        <f aca="false">IF(AND(K94="Yes",ISNUMBER(L94),ISNUMBER(N94)),(L94-D94)*SIGN(D94-E94)*G94-N(M94),"")</f>
        <v/>
      </c>
      <c r="P94" s="37" t="str">
        <f aca="false">IF(ISNUMBER(O94),IF(N94&gt;0,O94/N94,""),"")</f>
        <v/>
      </c>
      <c r="Q94" s="30"/>
    </row>
    <row r="95" customFormat="false" ht="15" hidden="false" customHeight="false" outlineLevel="0" collapsed="false">
      <c r="A95" s="29"/>
      <c r="B95" s="30"/>
      <c r="C95" s="30"/>
      <c r="D95" s="31"/>
      <c r="E95" s="31"/>
      <c r="F95" s="31"/>
      <c r="G95" s="32"/>
      <c r="H95" s="33"/>
      <c r="I95" s="30"/>
      <c r="J95" s="34" t="str">
        <f aca="false">IF(H95="","",IF(I95="No","Do not trade",IF(H95&gt;=Checklist!$B$14,"Pass","Below min")))</f>
        <v/>
      </c>
      <c r="K95" s="30"/>
      <c r="L95" s="31"/>
      <c r="M95" s="35"/>
      <c r="N95" s="36" t="str">
        <f aca="false">IF(AND(ISNUMBER(D95),ISNUMBER(E95),ISNUMBER(G95)),G95*ABS(D95-E95),"")</f>
        <v/>
      </c>
      <c r="O95" s="36" t="str">
        <f aca="false">IF(AND(K95="Yes",ISNUMBER(L95),ISNUMBER(N95)),(L95-D95)*SIGN(D95-E95)*G95-N(M95),"")</f>
        <v/>
      </c>
      <c r="P95" s="37" t="str">
        <f aca="false">IF(ISNUMBER(O95),IF(N95&gt;0,O95/N95,""),"")</f>
        <v/>
      </c>
      <c r="Q95" s="30"/>
    </row>
    <row r="96" customFormat="false" ht="15" hidden="false" customHeight="false" outlineLevel="0" collapsed="false">
      <c r="A96" s="29"/>
      <c r="B96" s="30"/>
      <c r="C96" s="30"/>
      <c r="D96" s="31"/>
      <c r="E96" s="31"/>
      <c r="F96" s="31"/>
      <c r="G96" s="32"/>
      <c r="H96" s="33"/>
      <c r="I96" s="30"/>
      <c r="J96" s="34" t="str">
        <f aca="false">IF(H96="","",IF(I96="No","Do not trade",IF(H96&gt;=Checklist!$B$14,"Pass","Below min")))</f>
        <v/>
      </c>
      <c r="K96" s="30"/>
      <c r="L96" s="31"/>
      <c r="M96" s="35"/>
      <c r="N96" s="36" t="str">
        <f aca="false">IF(AND(ISNUMBER(D96),ISNUMBER(E96),ISNUMBER(G96)),G96*ABS(D96-E96),"")</f>
        <v/>
      </c>
      <c r="O96" s="36" t="str">
        <f aca="false">IF(AND(K96="Yes",ISNUMBER(L96),ISNUMBER(N96)),(L96-D96)*SIGN(D96-E96)*G96-N(M96),"")</f>
        <v/>
      </c>
      <c r="P96" s="37" t="str">
        <f aca="false">IF(ISNUMBER(O96),IF(N96&gt;0,O96/N96,""),"")</f>
        <v/>
      </c>
      <c r="Q96" s="30"/>
    </row>
    <row r="97" customFormat="false" ht="15" hidden="false" customHeight="false" outlineLevel="0" collapsed="false">
      <c r="A97" s="29"/>
      <c r="B97" s="30"/>
      <c r="C97" s="30"/>
      <c r="D97" s="31"/>
      <c r="E97" s="31"/>
      <c r="F97" s="31"/>
      <c r="G97" s="32"/>
      <c r="H97" s="33"/>
      <c r="I97" s="30"/>
      <c r="J97" s="34" t="str">
        <f aca="false">IF(H97="","",IF(I97="No","Do not trade",IF(H97&gt;=Checklist!$B$14,"Pass","Below min")))</f>
        <v/>
      </c>
      <c r="K97" s="30"/>
      <c r="L97" s="31"/>
      <c r="M97" s="35"/>
      <c r="N97" s="36" t="str">
        <f aca="false">IF(AND(ISNUMBER(D97),ISNUMBER(E97),ISNUMBER(G97)),G97*ABS(D97-E97),"")</f>
        <v/>
      </c>
      <c r="O97" s="36" t="str">
        <f aca="false">IF(AND(K97="Yes",ISNUMBER(L97),ISNUMBER(N97)),(L97-D97)*SIGN(D97-E97)*G97-N(M97),"")</f>
        <v/>
      </c>
      <c r="P97" s="37" t="str">
        <f aca="false">IF(ISNUMBER(O97),IF(N97&gt;0,O97/N97,""),"")</f>
        <v/>
      </c>
      <c r="Q97" s="30"/>
    </row>
    <row r="98" customFormat="false" ht="15" hidden="false" customHeight="false" outlineLevel="0" collapsed="false">
      <c r="A98" s="29"/>
      <c r="B98" s="30"/>
      <c r="C98" s="30"/>
      <c r="D98" s="31"/>
      <c r="E98" s="31"/>
      <c r="F98" s="31"/>
      <c r="G98" s="32"/>
      <c r="H98" s="33"/>
      <c r="I98" s="30"/>
      <c r="J98" s="34" t="str">
        <f aca="false">IF(H98="","",IF(I98="No","Do not trade",IF(H98&gt;=Checklist!$B$14,"Pass","Below min")))</f>
        <v/>
      </c>
      <c r="K98" s="30"/>
      <c r="L98" s="31"/>
      <c r="M98" s="35"/>
      <c r="N98" s="36" t="str">
        <f aca="false">IF(AND(ISNUMBER(D98),ISNUMBER(E98),ISNUMBER(G98)),G98*ABS(D98-E98),"")</f>
        <v/>
      </c>
      <c r="O98" s="36" t="str">
        <f aca="false">IF(AND(K98="Yes",ISNUMBER(L98),ISNUMBER(N98)),(L98-D98)*SIGN(D98-E98)*G98-N(M98),"")</f>
        <v/>
      </c>
      <c r="P98" s="37" t="str">
        <f aca="false">IF(ISNUMBER(O98),IF(N98&gt;0,O98/N98,""),"")</f>
        <v/>
      </c>
      <c r="Q98" s="30"/>
    </row>
    <row r="99" customFormat="false" ht="15" hidden="false" customHeight="false" outlineLevel="0" collapsed="false">
      <c r="A99" s="29"/>
      <c r="B99" s="30"/>
      <c r="C99" s="30"/>
      <c r="D99" s="31"/>
      <c r="E99" s="31"/>
      <c r="F99" s="31"/>
      <c r="G99" s="32"/>
      <c r="H99" s="33"/>
      <c r="I99" s="30"/>
      <c r="J99" s="34" t="str">
        <f aca="false">IF(H99="","",IF(I99="No","Do not trade",IF(H99&gt;=Checklist!$B$14,"Pass","Below min")))</f>
        <v/>
      </c>
      <c r="K99" s="30"/>
      <c r="L99" s="31"/>
      <c r="M99" s="35"/>
      <c r="N99" s="36" t="str">
        <f aca="false">IF(AND(ISNUMBER(D99),ISNUMBER(E99),ISNUMBER(G99)),G99*ABS(D99-E99),"")</f>
        <v/>
      </c>
      <c r="O99" s="36" t="str">
        <f aca="false">IF(AND(K99="Yes",ISNUMBER(L99),ISNUMBER(N99)),(L99-D99)*SIGN(D99-E99)*G99-N(M99),"")</f>
        <v/>
      </c>
      <c r="P99" s="37" t="str">
        <f aca="false">IF(ISNUMBER(O99),IF(N99&gt;0,O99/N99,""),"")</f>
        <v/>
      </c>
      <c r="Q99" s="30"/>
    </row>
    <row r="100" customFormat="false" ht="15" hidden="false" customHeight="false" outlineLevel="0" collapsed="false">
      <c r="A100" s="29"/>
      <c r="B100" s="30"/>
      <c r="C100" s="30"/>
      <c r="D100" s="31"/>
      <c r="E100" s="31"/>
      <c r="F100" s="31"/>
      <c r="G100" s="32"/>
      <c r="H100" s="33"/>
      <c r="I100" s="30"/>
      <c r="J100" s="34" t="str">
        <f aca="false">IF(H100="","",IF(I100="No","Do not trade",IF(H100&gt;=Checklist!$B$14,"Pass","Below min")))</f>
        <v/>
      </c>
      <c r="K100" s="30"/>
      <c r="L100" s="31"/>
      <c r="M100" s="35"/>
      <c r="N100" s="36" t="str">
        <f aca="false">IF(AND(ISNUMBER(D100),ISNUMBER(E100),ISNUMBER(G100)),G100*ABS(D100-E100),"")</f>
        <v/>
      </c>
      <c r="O100" s="36" t="str">
        <f aca="false">IF(AND(K100="Yes",ISNUMBER(L100),ISNUMBER(N100)),(L100-D100)*SIGN(D100-E100)*G100-N(M100),"")</f>
        <v/>
      </c>
      <c r="P100" s="37" t="str">
        <f aca="false">IF(ISNUMBER(O100),IF(N100&gt;0,O100/N100,""),"")</f>
        <v/>
      </c>
      <c r="Q100" s="30"/>
    </row>
    <row r="101" customFormat="false" ht="15" hidden="false" customHeight="false" outlineLevel="0" collapsed="false">
      <c r="A101" s="29"/>
      <c r="B101" s="30"/>
      <c r="C101" s="30"/>
      <c r="D101" s="31"/>
      <c r="E101" s="31"/>
      <c r="F101" s="31"/>
      <c r="G101" s="32"/>
      <c r="H101" s="33"/>
      <c r="I101" s="30"/>
      <c r="J101" s="34" t="str">
        <f aca="false">IF(H101="","",IF(I101="No","Do not trade",IF(H101&gt;=Checklist!$B$14,"Pass","Below min")))</f>
        <v/>
      </c>
      <c r="K101" s="30"/>
      <c r="L101" s="31"/>
      <c r="M101" s="35"/>
      <c r="N101" s="36" t="str">
        <f aca="false">IF(AND(ISNUMBER(D101),ISNUMBER(E101),ISNUMBER(G101)),G101*ABS(D101-E101),"")</f>
        <v/>
      </c>
      <c r="O101" s="36" t="str">
        <f aca="false">IF(AND(K101="Yes",ISNUMBER(L101),ISNUMBER(N101)),(L101-D101)*SIGN(D101-E101)*G101-N(M101),"")</f>
        <v/>
      </c>
      <c r="P101" s="37" t="str">
        <f aca="false">IF(ISNUMBER(O101),IF(N101&gt;0,O101/N101,""),"")</f>
        <v/>
      </c>
      <c r="Q101" s="30"/>
    </row>
    <row r="102" customFormat="false" ht="15" hidden="false" customHeight="false" outlineLevel="0" collapsed="false">
      <c r="A102" s="29"/>
      <c r="B102" s="30"/>
      <c r="C102" s="30"/>
      <c r="D102" s="31"/>
      <c r="E102" s="31"/>
      <c r="F102" s="31"/>
      <c r="G102" s="32"/>
      <c r="H102" s="33"/>
      <c r="I102" s="30"/>
      <c r="J102" s="34" t="str">
        <f aca="false">IF(H102="","",IF(I102="No","Do not trade",IF(H102&gt;=Checklist!$B$14,"Pass","Below min")))</f>
        <v/>
      </c>
      <c r="K102" s="30"/>
      <c r="L102" s="31"/>
      <c r="M102" s="35"/>
      <c r="N102" s="36" t="str">
        <f aca="false">IF(AND(ISNUMBER(D102),ISNUMBER(E102),ISNUMBER(G102)),G102*ABS(D102-E102),"")</f>
        <v/>
      </c>
      <c r="O102" s="36" t="str">
        <f aca="false">IF(AND(K102="Yes",ISNUMBER(L102),ISNUMBER(N102)),(L102-D102)*SIGN(D102-E102)*G102-N(M102),"")</f>
        <v/>
      </c>
      <c r="P102" s="37" t="str">
        <f aca="false">IF(ISNUMBER(O102),IF(N102&gt;0,O102/N102,""),"")</f>
        <v/>
      </c>
      <c r="Q102" s="30"/>
    </row>
    <row r="103" customFormat="false" ht="15" hidden="false" customHeight="false" outlineLevel="0" collapsed="false">
      <c r="A103" s="29"/>
      <c r="B103" s="30"/>
      <c r="C103" s="30"/>
      <c r="D103" s="31"/>
      <c r="E103" s="31"/>
      <c r="F103" s="31"/>
      <c r="G103" s="32"/>
      <c r="H103" s="33"/>
      <c r="I103" s="30"/>
      <c r="J103" s="34" t="str">
        <f aca="false">IF(H103="","",IF(I103="No","Do not trade",IF(H103&gt;=Checklist!$B$14,"Pass","Below min")))</f>
        <v/>
      </c>
      <c r="K103" s="30"/>
      <c r="L103" s="31"/>
      <c r="M103" s="35"/>
      <c r="N103" s="36" t="str">
        <f aca="false">IF(AND(ISNUMBER(D103),ISNUMBER(E103),ISNUMBER(G103)),G103*ABS(D103-E103),"")</f>
        <v/>
      </c>
      <c r="O103" s="36" t="str">
        <f aca="false">IF(AND(K103="Yes",ISNUMBER(L103),ISNUMBER(N103)),(L103-D103)*SIGN(D103-E103)*G103-N(M103),"")</f>
        <v/>
      </c>
      <c r="P103" s="37" t="str">
        <f aca="false">IF(ISNUMBER(O103),IF(N103&gt;0,O103/N103,""),"")</f>
        <v/>
      </c>
      <c r="Q103" s="30"/>
    </row>
    <row r="104" customFormat="false" ht="15" hidden="false" customHeight="false" outlineLevel="0" collapsed="false">
      <c r="A104" s="29"/>
      <c r="B104" s="30"/>
      <c r="C104" s="30"/>
      <c r="D104" s="31"/>
      <c r="E104" s="31"/>
      <c r="F104" s="31"/>
      <c r="G104" s="32"/>
      <c r="H104" s="33"/>
      <c r="I104" s="30"/>
      <c r="J104" s="34" t="str">
        <f aca="false">IF(H104="","",IF(I104="No","Do not trade",IF(H104&gt;=Checklist!$B$14,"Pass","Below min")))</f>
        <v/>
      </c>
      <c r="K104" s="30"/>
      <c r="L104" s="31"/>
      <c r="M104" s="35"/>
      <c r="N104" s="36" t="str">
        <f aca="false">IF(AND(ISNUMBER(D104),ISNUMBER(E104),ISNUMBER(G104)),G104*ABS(D104-E104),"")</f>
        <v/>
      </c>
      <c r="O104" s="36" t="str">
        <f aca="false">IF(AND(K104="Yes",ISNUMBER(L104),ISNUMBER(N104)),(L104-D104)*SIGN(D104-E104)*G104-N(M104),"")</f>
        <v/>
      </c>
      <c r="P104" s="37" t="str">
        <f aca="false">IF(ISNUMBER(O104),IF(N104&gt;0,O104/N104,""),"")</f>
        <v/>
      </c>
      <c r="Q104" s="30"/>
    </row>
    <row r="105" customFormat="false" ht="15" hidden="false" customHeight="false" outlineLevel="0" collapsed="false">
      <c r="A105" s="29"/>
      <c r="B105" s="30"/>
      <c r="C105" s="30"/>
      <c r="D105" s="31"/>
      <c r="E105" s="31"/>
      <c r="F105" s="31"/>
      <c r="G105" s="32"/>
      <c r="H105" s="33"/>
      <c r="I105" s="30"/>
      <c r="J105" s="34" t="str">
        <f aca="false">IF(H105="","",IF(I105="No","Do not trade",IF(H105&gt;=Checklist!$B$14,"Pass","Below min")))</f>
        <v/>
      </c>
      <c r="K105" s="30"/>
      <c r="L105" s="31"/>
      <c r="M105" s="35"/>
      <c r="N105" s="36" t="str">
        <f aca="false">IF(AND(ISNUMBER(D105),ISNUMBER(E105),ISNUMBER(G105)),G105*ABS(D105-E105),"")</f>
        <v/>
      </c>
      <c r="O105" s="36" t="str">
        <f aca="false">IF(AND(K105="Yes",ISNUMBER(L105),ISNUMBER(N105)),(L105-D105)*SIGN(D105-E105)*G105-N(M105),"")</f>
        <v/>
      </c>
      <c r="P105" s="37" t="str">
        <f aca="false">IF(ISNUMBER(O105),IF(N105&gt;0,O105/N105,""),"")</f>
        <v/>
      </c>
      <c r="Q105" s="30"/>
    </row>
    <row r="106" customFormat="false" ht="15" hidden="false" customHeight="false" outlineLevel="0" collapsed="false">
      <c r="A106" s="29"/>
      <c r="B106" s="30"/>
      <c r="C106" s="30"/>
      <c r="D106" s="31"/>
      <c r="E106" s="31"/>
      <c r="F106" s="31"/>
      <c r="G106" s="32"/>
      <c r="H106" s="33"/>
      <c r="I106" s="30"/>
      <c r="J106" s="34" t="str">
        <f aca="false">IF(H106="","",IF(I106="No","Do not trade",IF(H106&gt;=Checklist!$B$14,"Pass","Below min")))</f>
        <v/>
      </c>
      <c r="K106" s="30"/>
      <c r="L106" s="31"/>
      <c r="M106" s="35"/>
      <c r="N106" s="36" t="str">
        <f aca="false">IF(AND(ISNUMBER(D106),ISNUMBER(E106),ISNUMBER(G106)),G106*ABS(D106-E106),"")</f>
        <v/>
      </c>
      <c r="O106" s="36" t="str">
        <f aca="false">IF(AND(K106="Yes",ISNUMBER(L106),ISNUMBER(N106)),(L106-D106)*SIGN(D106-E106)*G106-N(M106),"")</f>
        <v/>
      </c>
      <c r="P106" s="37" t="str">
        <f aca="false">IF(ISNUMBER(O106),IF(N106&gt;0,O106/N106,""),"")</f>
        <v/>
      </c>
      <c r="Q106" s="30"/>
    </row>
    <row r="107" customFormat="false" ht="15" hidden="false" customHeight="false" outlineLevel="0" collapsed="false">
      <c r="A107" s="29"/>
      <c r="B107" s="30"/>
      <c r="C107" s="30"/>
      <c r="D107" s="31"/>
      <c r="E107" s="31"/>
      <c r="F107" s="31"/>
      <c r="G107" s="32"/>
      <c r="H107" s="33"/>
      <c r="I107" s="30"/>
      <c r="J107" s="34" t="str">
        <f aca="false">IF(H107="","",IF(I107="No","Do not trade",IF(H107&gt;=Checklist!$B$14,"Pass","Below min")))</f>
        <v/>
      </c>
      <c r="K107" s="30"/>
      <c r="L107" s="31"/>
      <c r="M107" s="35"/>
      <c r="N107" s="36" t="str">
        <f aca="false">IF(AND(ISNUMBER(D107),ISNUMBER(E107),ISNUMBER(G107)),G107*ABS(D107-E107),"")</f>
        <v/>
      </c>
      <c r="O107" s="36" t="str">
        <f aca="false">IF(AND(K107="Yes",ISNUMBER(L107),ISNUMBER(N107)),(L107-D107)*SIGN(D107-E107)*G107-N(M107),"")</f>
        <v/>
      </c>
      <c r="P107" s="37" t="str">
        <f aca="false">IF(ISNUMBER(O107),IF(N107&gt;0,O107/N107,""),"")</f>
        <v/>
      </c>
      <c r="Q107" s="30"/>
    </row>
    <row r="108" customFormat="false" ht="15" hidden="false" customHeight="false" outlineLevel="0" collapsed="false">
      <c r="A108" s="29"/>
      <c r="B108" s="30"/>
      <c r="C108" s="30"/>
      <c r="D108" s="31"/>
      <c r="E108" s="31"/>
      <c r="F108" s="31"/>
      <c r="G108" s="32"/>
      <c r="H108" s="33"/>
      <c r="I108" s="30"/>
      <c r="J108" s="34" t="str">
        <f aca="false">IF(H108="","",IF(I108="No","Do not trade",IF(H108&gt;=Checklist!$B$14,"Pass","Below min")))</f>
        <v/>
      </c>
      <c r="K108" s="30"/>
      <c r="L108" s="31"/>
      <c r="M108" s="35"/>
      <c r="N108" s="36" t="str">
        <f aca="false">IF(AND(ISNUMBER(D108),ISNUMBER(E108),ISNUMBER(G108)),G108*ABS(D108-E108),"")</f>
        <v/>
      </c>
      <c r="O108" s="36" t="str">
        <f aca="false">IF(AND(K108="Yes",ISNUMBER(L108),ISNUMBER(N108)),(L108-D108)*SIGN(D108-E108)*G108-N(M108),"")</f>
        <v/>
      </c>
      <c r="P108" s="37" t="str">
        <f aca="false">IF(ISNUMBER(O108),IF(N108&gt;0,O108/N108,""),"")</f>
        <v/>
      </c>
      <c r="Q108" s="30"/>
    </row>
    <row r="109" customFormat="false" ht="15" hidden="false" customHeight="false" outlineLevel="0" collapsed="false">
      <c r="A109" s="29"/>
      <c r="B109" s="30"/>
      <c r="C109" s="30"/>
      <c r="D109" s="31"/>
      <c r="E109" s="31"/>
      <c r="F109" s="31"/>
      <c r="G109" s="32"/>
      <c r="H109" s="33"/>
      <c r="I109" s="30"/>
      <c r="J109" s="34" t="str">
        <f aca="false">IF(H109="","",IF(I109="No","Do not trade",IF(H109&gt;=Checklist!$B$14,"Pass","Below min")))</f>
        <v/>
      </c>
      <c r="K109" s="30"/>
      <c r="L109" s="31"/>
      <c r="M109" s="35"/>
      <c r="N109" s="36" t="str">
        <f aca="false">IF(AND(ISNUMBER(D109),ISNUMBER(E109),ISNUMBER(G109)),G109*ABS(D109-E109),"")</f>
        <v/>
      </c>
      <c r="O109" s="36" t="str">
        <f aca="false">IF(AND(K109="Yes",ISNUMBER(L109),ISNUMBER(N109)),(L109-D109)*SIGN(D109-E109)*G109-N(M109),"")</f>
        <v/>
      </c>
      <c r="P109" s="37" t="str">
        <f aca="false">IF(ISNUMBER(O109),IF(N109&gt;0,O109/N109,""),"")</f>
        <v/>
      </c>
      <c r="Q109" s="30"/>
    </row>
    <row r="110" customFormat="false" ht="15" hidden="false" customHeight="false" outlineLevel="0" collapsed="false">
      <c r="A110" s="29"/>
      <c r="B110" s="30"/>
      <c r="C110" s="30"/>
      <c r="D110" s="31"/>
      <c r="E110" s="31"/>
      <c r="F110" s="31"/>
      <c r="G110" s="32"/>
      <c r="H110" s="33"/>
      <c r="I110" s="30"/>
      <c r="J110" s="34" t="str">
        <f aca="false">IF(H110="","",IF(I110="No","Do not trade",IF(H110&gt;=Checklist!$B$14,"Pass","Below min")))</f>
        <v/>
      </c>
      <c r="K110" s="30"/>
      <c r="L110" s="31"/>
      <c r="M110" s="35"/>
      <c r="N110" s="36" t="str">
        <f aca="false">IF(AND(ISNUMBER(D110),ISNUMBER(E110),ISNUMBER(G110)),G110*ABS(D110-E110),"")</f>
        <v/>
      </c>
      <c r="O110" s="36" t="str">
        <f aca="false">IF(AND(K110="Yes",ISNUMBER(L110),ISNUMBER(N110)),(L110-D110)*SIGN(D110-E110)*G110-N(M110),"")</f>
        <v/>
      </c>
      <c r="P110" s="37" t="str">
        <f aca="false">IF(ISNUMBER(O110),IF(N110&gt;0,O110/N110,""),"")</f>
        <v/>
      </c>
      <c r="Q110" s="30"/>
    </row>
    <row r="111" customFormat="false" ht="15" hidden="false" customHeight="false" outlineLevel="0" collapsed="false">
      <c r="A111" s="29"/>
      <c r="B111" s="30"/>
      <c r="C111" s="30"/>
      <c r="D111" s="31"/>
      <c r="E111" s="31"/>
      <c r="F111" s="31"/>
      <c r="G111" s="32"/>
      <c r="H111" s="33"/>
      <c r="I111" s="30"/>
      <c r="J111" s="34" t="str">
        <f aca="false">IF(H111="","",IF(I111="No","Do not trade",IF(H111&gt;=Checklist!$B$14,"Pass","Below min")))</f>
        <v/>
      </c>
      <c r="K111" s="30"/>
      <c r="L111" s="31"/>
      <c r="M111" s="35"/>
      <c r="N111" s="36" t="str">
        <f aca="false">IF(AND(ISNUMBER(D111),ISNUMBER(E111),ISNUMBER(G111)),G111*ABS(D111-E111),"")</f>
        <v/>
      </c>
      <c r="O111" s="36" t="str">
        <f aca="false">IF(AND(K111="Yes",ISNUMBER(L111),ISNUMBER(N111)),(L111-D111)*SIGN(D111-E111)*G111-N(M111),"")</f>
        <v/>
      </c>
      <c r="P111" s="37" t="str">
        <f aca="false">IF(ISNUMBER(O111),IF(N111&gt;0,O111/N111,""),"")</f>
        <v/>
      </c>
      <c r="Q111" s="30"/>
    </row>
    <row r="112" customFormat="false" ht="15" hidden="false" customHeight="false" outlineLevel="0" collapsed="false">
      <c r="A112" s="29"/>
      <c r="B112" s="30"/>
      <c r="C112" s="30"/>
      <c r="D112" s="31"/>
      <c r="E112" s="31"/>
      <c r="F112" s="31"/>
      <c r="G112" s="32"/>
      <c r="H112" s="33"/>
      <c r="I112" s="30"/>
      <c r="J112" s="34" t="str">
        <f aca="false">IF(H112="","",IF(I112="No","Do not trade",IF(H112&gt;=Checklist!$B$14,"Pass","Below min")))</f>
        <v/>
      </c>
      <c r="K112" s="30"/>
      <c r="L112" s="31"/>
      <c r="M112" s="35"/>
      <c r="N112" s="36" t="str">
        <f aca="false">IF(AND(ISNUMBER(D112),ISNUMBER(E112),ISNUMBER(G112)),G112*ABS(D112-E112),"")</f>
        <v/>
      </c>
      <c r="O112" s="36" t="str">
        <f aca="false">IF(AND(K112="Yes",ISNUMBER(L112),ISNUMBER(N112)),(L112-D112)*SIGN(D112-E112)*G112-N(M112),"")</f>
        <v/>
      </c>
      <c r="P112" s="37" t="str">
        <f aca="false">IF(ISNUMBER(O112),IF(N112&gt;0,O112/N112,""),"")</f>
        <v/>
      </c>
      <c r="Q112" s="30"/>
    </row>
    <row r="113" customFormat="false" ht="15" hidden="false" customHeight="false" outlineLevel="0" collapsed="false">
      <c r="A113" s="29"/>
      <c r="B113" s="30"/>
      <c r="C113" s="30"/>
      <c r="D113" s="31"/>
      <c r="E113" s="31"/>
      <c r="F113" s="31"/>
      <c r="G113" s="32"/>
      <c r="H113" s="33"/>
      <c r="I113" s="30"/>
      <c r="J113" s="34" t="str">
        <f aca="false">IF(H113="","",IF(I113="No","Do not trade",IF(H113&gt;=Checklist!$B$14,"Pass","Below min")))</f>
        <v/>
      </c>
      <c r="K113" s="30"/>
      <c r="L113" s="31"/>
      <c r="M113" s="35"/>
      <c r="N113" s="36" t="str">
        <f aca="false">IF(AND(ISNUMBER(D113),ISNUMBER(E113),ISNUMBER(G113)),G113*ABS(D113-E113),"")</f>
        <v/>
      </c>
      <c r="O113" s="36" t="str">
        <f aca="false">IF(AND(K113="Yes",ISNUMBER(L113),ISNUMBER(N113)),(L113-D113)*SIGN(D113-E113)*G113-N(M113),"")</f>
        <v/>
      </c>
      <c r="P113" s="37" t="str">
        <f aca="false">IF(ISNUMBER(O113),IF(N113&gt;0,O113/N113,""),"")</f>
        <v/>
      </c>
      <c r="Q113" s="30"/>
    </row>
    <row r="114" customFormat="false" ht="15" hidden="false" customHeight="false" outlineLevel="0" collapsed="false">
      <c r="A114" s="29"/>
      <c r="B114" s="30"/>
      <c r="C114" s="30"/>
      <c r="D114" s="31"/>
      <c r="E114" s="31"/>
      <c r="F114" s="31"/>
      <c r="G114" s="32"/>
      <c r="H114" s="33"/>
      <c r="I114" s="30"/>
      <c r="J114" s="34" t="str">
        <f aca="false">IF(H114="","",IF(I114="No","Do not trade",IF(H114&gt;=Checklist!$B$14,"Pass","Below min")))</f>
        <v/>
      </c>
      <c r="K114" s="30"/>
      <c r="L114" s="31"/>
      <c r="M114" s="35"/>
      <c r="N114" s="36" t="str">
        <f aca="false">IF(AND(ISNUMBER(D114),ISNUMBER(E114),ISNUMBER(G114)),G114*ABS(D114-E114),"")</f>
        <v/>
      </c>
      <c r="O114" s="36" t="str">
        <f aca="false">IF(AND(K114="Yes",ISNUMBER(L114),ISNUMBER(N114)),(L114-D114)*SIGN(D114-E114)*G114-N(M114),"")</f>
        <v/>
      </c>
      <c r="P114" s="37" t="str">
        <f aca="false">IF(ISNUMBER(O114),IF(N114&gt;0,O114/N114,""),"")</f>
        <v/>
      </c>
      <c r="Q114" s="30"/>
    </row>
    <row r="115" customFormat="false" ht="15" hidden="false" customHeight="false" outlineLevel="0" collapsed="false">
      <c r="A115" s="29"/>
      <c r="B115" s="30"/>
      <c r="C115" s="30"/>
      <c r="D115" s="31"/>
      <c r="E115" s="31"/>
      <c r="F115" s="31"/>
      <c r="G115" s="32"/>
      <c r="H115" s="33"/>
      <c r="I115" s="30"/>
      <c r="J115" s="34" t="str">
        <f aca="false">IF(H115="","",IF(I115="No","Do not trade",IF(H115&gt;=Checklist!$B$14,"Pass","Below min")))</f>
        <v/>
      </c>
      <c r="K115" s="30"/>
      <c r="L115" s="31"/>
      <c r="M115" s="35"/>
      <c r="N115" s="36" t="str">
        <f aca="false">IF(AND(ISNUMBER(D115),ISNUMBER(E115),ISNUMBER(G115)),G115*ABS(D115-E115),"")</f>
        <v/>
      </c>
      <c r="O115" s="36" t="str">
        <f aca="false">IF(AND(K115="Yes",ISNUMBER(L115),ISNUMBER(N115)),(L115-D115)*SIGN(D115-E115)*G115-N(M115),"")</f>
        <v/>
      </c>
      <c r="P115" s="37" t="str">
        <f aca="false">IF(ISNUMBER(O115),IF(N115&gt;0,O115/N115,""),"")</f>
        <v/>
      </c>
      <c r="Q115" s="30"/>
    </row>
    <row r="116" customFormat="false" ht="15" hidden="false" customHeight="false" outlineLevel="0" collapsed="false">
      <c r="A116" s="29"/>
      <c r="B116" s="30"/>
      <c r="C116" s="30"/>
      <c r="D116" s="31"/>
      <c r="E116" s="31"/>
      <c r="F116" s="31"/>
      <c r="G116" s="32"/>
      <c r="H116" s="33"/>
      <c r="I116" s="30"/>
      <c r="J116" s="34" t="str">
        <f aca="false">IF(H116="","",IF(I116="No","Do not trade",IF(H116&gt;=Checklist!$B$14,"Pass","Below min")))</f>
        <v/>
      </c>
      <c r="K116" s="30"/>
      <c r="L116" s="31"/>
      <c r="M116" s="35"/>
      <c r="N116" s="36" t="str">
        <f aca="false">IF(AND(ISNUMBER(D116),ISNUMBER(E116),ISNUMBER(G116)),G116*ABS(D116-E116),"")</f>
        <v/>
      </c>
      <c r="O116" s="36" t="str">
        <f aca="false">IF(AND(K116="Yes",ISNUMBER(L116),ISNUMBER(N116)),(L116-D116)*SIGN(D116-E116)*G116-N(M116),"")</f>
        <v/>
      </c>
      <c r="P116" s="37" t="str">
        <f aca="false">IF(ISNUMBER(O116),IF(N116&gt;0,O116/N116,""),"")</f>
        <v/>
      </c>
      <c r="Q116" s="30"/>
    </row>
    <row r="117" customFormat="false" ht="15" hidden="false" customHeight="false" outlineLevel="0" collapsed="false">
      <c r="A117" s="29"/>
      <c r="B117" s="30"/>
      <c r="C117" s="30"/>
      <c r="D117" s="31"/>
      <c r="E117" s="31"/>
      <c r="F117" s="31"/>
      <c r="G117" s="32"/>
      <c r="H117" s="33"/>
      <c r="I117" s="30"/>
      <c r="J117" s="34" t="str">
        <f aca="false">IF(H117="","",IF(I117="No","Do not trade",IF(H117&gt;=Checklist!$B$14,"Pass","Below min")))</f>
        <v/>
      </c>
      <c r="K117" s="30"/>
      <c r="L117" s="31"/>
      <c r="M117" s="35"/>
      <c r="N117" s="36" t="str">
        <f aca="false">IF(AND(ISNUMBER(D117),ISNUMBER(E117),ISNUMBER(G117)),G117*ABS(D117-E117),"")</f>
        <v/>
      </c>
      <c r="O117" s="36" t="str">
        <f aca="false">IF(AND(K117="Yes",ISNUMBER(L117),ISNUMBER(N117)),(L117-D117)*SIGN(D117-E117)*G117-N(M117),"")</f>
        <v/>
      </c>
      <c r="P117" s="37" t="str">
        <f aca="false">IF(ISNUMBER(O117),IF(N117&gt;0,O117/N117,""),"")</f>
        <v/>
      </c>
      <c r="Q117" s="30"/>
    </row>
    <row r="118" customFormat="false" ht="15" hidden="false" customHeight="false" outlineLevel="0" collapsed="false">
      <c r="A118" s="29"/>
      <c r="B118" s="30"/>
      <c r="C118" s="30"/>
      <c r="D118" s="31"/>
      <c r="E118" s="31"/>
      <c r="F118" s="31"/>
      <c r="G118" s="32"/>
      <c r="H118" s="33"/>
      <c r="I118" s="30"/>
      <c r="J118" s="34" t="str">
        <f aca="false">IF(H118="","",IF(I118="No","Do not trade",IF(H118&gt;=Checklist!$B$14,"Pass","Below min")))</f>
        <v/>
      </c>
      <c r="K118" s="30"/>
      <c r="L118" s="31"/>
      <c r="M118" s="35"/>
      <c r="N118" s="36" t="str">
        <f aca="false">IF(AND(ISNUMBER(D118),ISNUMBER(E118),ISNUMBER(G118)),G118*ABS(D118-E118),"")</f>
        <v/>
      </c>
      <c r="O118" s="36" t="str">
        <f aca="false">IF(AND(K118="Yes",ISNUMBER(L118),ISNUMBER(N118)),(L118-D118)*SIGN(D118-E118)*G118-N(M118),"")</f>
        <v/>
      </c>
      <c r="P118" s="37" t="str">
        <f aca="false">IF(ISNUMBER(O118),IF(N118&gt;0,O118/N118,""),"")</f>
        <v/>
      </c>
      <c r="Q118" s="30"/>
    </row>
    <row r="119" customFormat="false" ht="15" hidden="false" customHeight="false" outlineLevel="0" collapsed="false">
      <c r="A119" s="29"/>
      <c r="B119" s="30"/>
      <c r="C119" s="30"/>
      <c r="D119" s="31"/>
      <c r="E119" s="31"/>
      <c r="F119" s="31"/>
      <c r="G119" s="32"/>
      <c r="H119" s="33"/>
      <c r="I119" s="30"/>
      <c r="J119" s="34" t="str">
        <f aca="false">IF(H119="","",IF(I119="No","Do not trade",IF(H119&gt;=Checklist!$B$14,"Pass","Below min")))</f>
        <v/>
      </c>
      <c r="K119" s="30"/>
      <c r="L119" s="31"/>
      <c r="M119" s="35"/>
      <c r="N119" s="36" t="str">
        <f aca="false">IF(AND(ISNUMBER(D119),ISNUMBER(E119),ISNUMBER(G119)),G119*ABS(D119-E119),"")</f>
        <v/>
      </c>
      <c r="O119" s="36" t="str">
        <f aca="false">IF(AND(K119="Yes",ISNUMBER(L119),ISNUMBER(N119)),(L119-D119)*SIGN(D119-E119)*G119-N(M119),"")</f>
        <v/>
      </c>
      <c r="P119" s="37" t="str">
        <f aca="false">IF(ISNUMBER(O119),IF(N119&gt;0,O119/N119,""),"")</f>
        <v/>
      </c>
      <c r="Q119" s="30"/>
    </row>
    <row r="120" customFormat="false" ht="15" hidden="false" customHeight="false" outlineLevel="0" collapsed="false">
      <c r="A120" s="29"/>
      <c r="B120" s="30"/>
      <c r="C120" s="30"/>
      <c r="D120" s="31"/>
      <c r="E120" s="31"/>
      <c r="F120" s="31"/>
      <c r="G120" s="32"/>
      <c r="H120" s="33"/>
      <c r="I120" s="30"/>
      <c r="J120" s="34" t="str">
        <f aca="false">IF(H120="","",IF(I120="No","Do not trade",IF(H120&gt;=Checklist!$B$14,"Pass","Below min")))</f>
        <v/>
      </c>
      <c r="K120" s="30"/>
      <c r="L120" s="31"/>
      <c r="M120" s="35"/>
      <c r="N120" s="36" t="str">
        <f aca="false">IF(AND(ISNUMBER(D120),ISNUMBER(E120),ISNUMBER(G120)),G120*ABS(D120-E120),"")</f>
        <v/>
      </c>
      <c r="O120" s="36" t="str">
        <f aca="false">IF(AND(K120="Yes",ISNUMBER(L120),ISNUMBER(N120)),(L120-D120)*SIGN(D120-E120)*G120-N(M120),"")</f>
        <v/>
      </c>
      <c r="P120" s="37" t="str">
        <f aca="false">IF(ISNUMBER(O120),IF(N120&gt;0,O120/N120,""),"")</f>
        <v/>
      </c>
      <c r="Q120" s="30"/>
    </row>
    <row r="121" customFormat="false" ht="15" hidden="false" customHeight="false" outlineLevel="0" collapsed="false">
      <c r="A121" s="29"/>
      <c r="B121" s="30"/>
      <c r="C121" s="30"/>
      <c r="D121" s="31"/>
      <c r="E121" s="31"/>
      <c r="F121" s="31"/>
      <c r="G121" s="32"/>
      <c r="H121" s="33"/>
      <c r="I121" s="30"/>
      <c r="J121" s="34" t="str">
        <f aca="false">IF(H121="","",IF(I121="No","Do not trade",IF(H121&gt;=Checklist!$B$14,"Pass","Below min")))</f>
        <v/>
      </c>
      <c r="K121" s="30"/>
      <c r="L121" s="31"/>
      <c r="M121" s="35"/>
      <c r="N121" s="36" t="str">
        <f aca="false">IF(AND(ISNUMBER(D121),ISNUMBER(E121),ISNUMBER(G121)),G121*ABS(D121-E121),"")</f>
        <v/>
      </c>
      <c r="O121" s="36" t="str">
        <f aca="false">IF(AND(K121="Yes",ISNUMBER(L121),ISNUMBER(N121)),(L121-D121)*SIGN(D121-E121)*G121-N(M121),"")</f>
        <v/>
      </c>
      <c r="P121" s="37" t="str">
        <f aca="false">IF(ISNUMBER(O121),IF(N121&gt;0,O121/N121,""),"")</f>
        <v/>
      </c>
      <c r="Q121" s="30"/>
    </row>
    <row r="122" customFormat="false" ht="15" hidden="false" customHeight="false" outlineLevel="0" collapsed="false">
      <c r="A122" s="29"/>
      <c r="B122" s="30"/>
      <c r="C122" s="30"/>
      <c r="D122" s="31"/>
      <c r="E122" s="31"/>
      <c r="F122" s="31"/>
      <c r="G122" s="32"/>
      <c r="H122" s="33"/>
      <c r="I122" s="30"/>
      <c r="J122" s="34" t="str">
        <f aca="false">IF(H122="","",IF(I122="No","Do not trade",IF(H122&gt;=Checklist!$B$14,"Pass","Below min")))</f>
        <v/>
      </c>
      <c r="K122" s="30"/>
      <c r="L122" s="31"/>
      <c r="M122" s="35"/>
      <c r="N122" s="36" t="str">
        <f aca="false">IF(AND(ISNUMBER(D122),ISNUMBER(E122),ISNUMBER(G122)),G122*ABS(D122-E122),"")</f>
        <v/>
      </c>
      <c r="O122" s="36" t="str">
        <f aca="false">IF(AND(K122="Yes",ISNUMBER(L122),ISNUMBER(N122)),(L122-D122)*SIGN(D122-E122)*G122-N(M122),"")</f>
        <v/>
      </c>
      <c r="P122" s="37" t="str">
        <f aca="false">IF(ISNUMBER(O122),IF(N122&gt;0,O122/N122,""),"")</f>
        <v/>
      </c>
      <c r="Q122" s="30"/>
    </row>
    <row r="123" customFormat="false" ht="15" hidden="false" customHeight="false" outlineLevel="0" collapsed="false">
      <c r="A123" s="29"/>
      <c r="B123" s="30"/>
      <c r="C123" s="30"/>
      <c r="D123" s="31"/>
      <c r="E123" s="31"/>
      <c r="F123" s="31"/>
      <c r="G123" s="32"/>
      <c r="H123" s="33"/>
      <c r="I123" s="30"/>
      <c r="J123" s="34" t="str">
        <f aca="false">IF(H123="","",IF(I123="No","Do not trade",IF(H123&gt;=Checklist!$B$14,"Pass","Below min")))</f>
        <v/>
      </c>
      <c r="K123" s="30"/>
      <c r="L123" s="31"/>
      <c r="M123" s="35"/>
      <c r="N123" s="36" t="str">
        <f aca="false">IF(AND(ISNUMBER(D123),ISNUMBER(E123),ISNUMBER(G123)),G123*ABS(D123-E123),"")</f>
        <v/>
      </c>
      <c r="O123" s="36" t="str">
        <f aca="false">IF(AND(K123="Yes",ISNUMBER(L123),ISNUMBER(N123)),(L123-D123)*SIGN(D123-E123)*G123-N(M123),"")</f>
        <v/>
      </c>
      <c r="P123" s="37" t="str">
        <f aca="false">IF(ISNUMBER(O123),IF(N123&gt;0,O123/N123,""),"")</f>
        <v/>
      </c>
      <c r="Q123" s="30"/>
    </row>
    <row r="124" customFormat="false" ht="15" hidden="false" customHeight="false" outlineLevel="0" collapsed="false">
      <c r="A124" s="29"/>
      <c r="B124" s="30"/>
      <c r="C124" s="30"/>
      <c r="D124" s="31"/>
      <c r="E124" s="31"/>
      <c r="F124" s="31"/>
      <c r="G124" s="32"/>
      <c r="H124" s="33"/>
      <c r="I124" s="30"/>
      <c r="J124" s="34" t="str">
        <f aca="false">IF(H124="","",IF(I124="No","Do not trade",IF(H124&gt;=Checklist!$B$14,"Pass","Below min")))</f>
        <v/>
      </c>
      <c r="K124" s="30"/>
      <c r="L124" s="31"/>
      <c r="M124" s="35"/>
      <c r="N124" s="36" t="str">
        <f aca="false">IF(AND(ISNUMBER(D124),ISNUMBER(E124),ISNUMBER(G124)),G124*ABS(D124-E124),"")</f>
        <v/>
      </c>
      <c r="O124" s="36" t="str">
        <f aca="false">IF(AND(K124="Yes",ISNUMBER(L124),ISNUMBER(N124)),(L124-D124)*SIGN(D124-E124)*G124-N(M124),"")</f>
        <v/>
      </c>
      <c r="P124" s="37" t="str">
        <f aca="false">IF(ISNUMBER(O124),IF(N124&gt;0,O124/N124,""),"")</f>
        <v/>
      </c>
      <c r="Q124" s="30"/>
    </row>
    <row r="125" customFormat="false" ht="15" hidden="false" customHeight="false" outlineLevel="0" collapsed="false">
      <c r="A125" s="29"/>
      <c r="B125" s="30"/>
      <c r="C125" s="30"/>
      <c r="D125" s="31"/>
      <c r="E125" s="31"/>
      <c r="F125" s="31"/>
      <c r="G125" s="32"/>
      <c r="H125" s="33"/>
      <c r="I125" s="30"/>
      <c r="J125" s="34" t="str">
        <f aca="false">IF(H125="","",IF(I125="No","Do not trade",IF(H125&gt;=Checklist!$B$14,"Pass","Below min")))</f>
        <v/>
      </c>
      <c r="K125" s="30"/>
      <c r="L125" s="31"/>
      <c r="M125" s="35"/>
      <c r="N125" s="36" t="str">
        <f aca="false">IF(AND(ISNUMBER(D125),ISNUMBER(E125),ISNUMBER(G125)),G125*ABS(D125-E125),"")</f>
        <v/>
      </c>
      <c r="O125" s="36" t="str">
        <f aca="false">IF(AND(K125="Yes",ISNUMBER(L125),ISNUMBER(N125)),(L125-D125)*SIGN(D125-E125)*G125-N(M125),"")</f>
        <v/>
      </c>
      <c r="P125" s="37" t="str">
        <f aca="false">IF(ISNUMBER(O125),IF(N125&gt;0,O125/N125,""),"")</f>
        <v/>
      </c>
      <c r="Q125" s="30"/>
    </row>
    <row r="126" customFormat="false" ht="15" hidden="false" customHeight="false" outlineLevel="0" collapsed="false">
      <c r="A126" s="29"/>
      <c r="B126" s="30"/>
      <c r="C126" s="30"/>
      <c r="D126" s="31"/>
      <c r="E126" s="31"/>
      <c r="F126" s="31"/>
      <c r="G126" s="32"/>
      <c r="H126" s="33"/>
      <c r="I126" s="30"/>
      <c r="J126" s="34" t="str">
        <f aca="false">IF(H126="","",IF(I126="No","Do not trade",IF(H126&gt;=Checklist!$B$14,"Pass","Below min")))</f>
        <v/>
      </c>
      <c r="K126" s="30"/>
      <c r="L126" s="31"/>
      <c r="M126" s="35"/>
      <c r="N126" s="36" t="str">
        <f aca="false">IF(AND(ISNUMBER(D126),ISNUMBER(E126),ISNUMBER(G126)),G126*ABS(D126-E126),"")</f>
        <v/>
      </c>
      <c r="O126" s="36" t="str">
        <f aca="false">IF(AND(K126="Yes",ISNUMBER(L126),ISNUMBER(N126)),(L126-D126)*SIGN(D126-E126)*G126-N(M126),"")</f>
        <v/>
      </c>
      <c r="P126" s="37" t="str">
        <f aca="false">IF(ISNUMBER(O126),IF(N126&gt;0,O126/N126,""),"")</f>
        <v/>
      </c>
      <c r="Q126" s="30"/>
    </row>
    <row r="127" customFormat="false" ht="15" hidden="false" customHeight="false" outlineLevel="0" collapsed="false">
      <c r="A127" s="29"/>
      <c r="B127" s="30"/>
      <c r="C127" s="30"/>
      <c r="D127" s="31"/>
      <c r="E127" s="31"/>
      <c r="F127" s="31"/>
      <c r="G127" s="32"/>
      <c r="H127" s="33"/>
      <c r="I127" s="30"/>
      <c r="J127" s="34" t="str">
        <f aca="false">IF(H127="","",IF(I127="No","Do not trade",IF(H127&gt;=Checklist!$B$14,"Pass","Below min")))</f>
        <v/>
      </c>
      <c r="K127" s="30"/>
      <c r="L127" s="31"/>
      <c r="M127" s="35"/>
      <c r="N127" s="36" t="str">
        <f aca="false">IF(AND(ISNUMBER(D127),ISNUMBER(E127),ISNUMBER(G127)),G127*ABS(D127-E127),"")</f>
        <v/>
      </c>
      <c r="O127" s="36" t="str">
        <f aca="false">IF(AND(K127="Yes",ISNUMBER(L127),ISNUMBER(N127)),(L127-D127)*SIGN(D127-E127)*G127-N(M127),"")</f>
        <v/>
      </c>
      <c r="P127" s="37" t="str">
        <f aca="false">IF(ISNUMBER(O127),IF(N127&gt;0,O127/N127,""),"")</f>
        <v/>
      </c>
      <c r="Q127" s="30"/>
    </row>
    <row r="128" customFormat="false" ht="15" hidden="false" customHeight="false" outlineLevel="0" collapsed="false">
      <c r="A128" s="29"/>
      <c r="B128" s="30"/>
      <c r="C128" s="30"/>
      <c r="D128" s="31"/>
      <c r="E128" s="31"/>
      <c r="F128" s="31"/>
      <c r="G128" s="32"/>
      <c r="H128" s="33"/>
      <c r="I128" s="30"/>
      <c r="J128" s="34" t="str">
        <f aca="false">IF(H128="","",IF(I128="No","Do not trade",IF(H128&gt;=Checklist!$B$14,"Pass","Below min")))</f>
        <v/>
      </c>
      <c r="K128" s="30"/>
      <c r="L128" s="31"/>
      <c r="M128" s="35"/>
      <c r="N128" s="36" t="str">
        <f aca="false">IF(AND(ISNUMBER(D128),ISNUMBER(E128),ISNUMBER(G128)),G128*ABS(D128-E128),"")</f>
        <v/>
      </c>
      <c r="O128" s="36" t="str">
        <f aca="false">IF(AND(K128="Yes",ISNUMBER(L128),ISNUMBER(N128)),(L128-D128)*SIGN(D128-E128)*G128-N(M128),"")</f>
        <v/>
      </c>
      <c r="P128" s="37" t="str">
        <f aca="false">IF(ISNUMBER(O128),IF(N128&gt;0,O128/N128,""),"")</f>
        <v/>
      </c>
      <c r="Q128" s="30"/>
    </row>
    <row r="129" customFormat="false" ht="15" hidden="false" customHeight="false" outlineLevel="0" collapsed="false">
      <c r="A129" s="29"/>
      <c r="B129" s="30"/>
      <c r="C129" s="30"/>
      <c r="D129" s="31"/>
      <c r="E129" s="31"/>
      <c r="F129" s="31"/>
      <c r="G129" s="32"/>
      <c r="H129" s="33"/>
      <c r="I129" s="30"/>
      <c r="J129" s="34" t="str">
        <f aca="false">IF(H129="","",IF(I129="No","Do not trade",IF(H129&gt;=Checklist!$B$14,"Pass","Below min")))</f>
        <v/>
      </c>
      <c r="K129" s="30"/>
      <c r="L129" s="31"/>
      <c r="M129" s="35"/>
      <c r="N129" s="36" t="str">
        <f aca="false">IF(AND(ISNUMBER(D129),ISNUMBER(E129),ISNUMBER(G129)),G129*ABS(D129-E129),"")</f>
        <v/>
      </c>
      <c r="O129" s="36" t="str">
        <f aca="false">IF(AND(K129="Yes",ISNUMBER(L129),ISNUMBER(N129)),(L129-D129)*SIGN(D129-E129)*G129-N(M129),"")</f>
        <v/>
      </c>
      <c r="P129" s="37" t="str">
        <f aca="false">IF(ISNUMBER(O129),IF(N129&gt;0,O129/N129,""),"")</f>
        <v/>
      </c>
      <c r="Q129" s="30"/>
    </row>
    <row r="130" customFormat="false" ht="15" hidden="false" customHeight="false" outlineLevel="0" collapsed="false">
      <c r="A130" s="29"/>
      <c r="B130" s="30"/>
      <c r="C130" s="30"/>
      <c r="D130" s="31"/>
      <c r="E130" s="31"/>
      <c r="F130" s="31"/>
      <c r="G130" s="32"/>
      <c r="H130" s="33"/>
      <c r="I130" s="30"/>
      <c r="J130" s="34" t="str">
        <f aca="false">IF(H130="","",IF(I130="No","Do not trade",IF(H130&gt;=Checklist!$B$14,"Pass","Below min")))</f>
        <v/>
      </c>
      <c r="K130" s="30"/>
      <c r="L130" s="31"/>
      <c r="M130" s="35"/>
      <c r="N130" s="36" t="str">
        <f aca="false">IF(AND(ISNUMBER(D130),ISNUMBER(E130),ISNUMBER(G130)),G130*ABS(D130-E130),"")</f>
        <v/>
      </c>
      <c r="O130" s="36" t="str">
        <f aca="false">IF(AND(K130="Yes",ISNUMBER(L130),ISNUMBER(N130)),(L130-D130)*SIGN(D130-E130)*G130-N(M130),"")</f>
        <v/>
      </c>
      <c r="P130" s="37" t="str">
        <f aca="false">IF(ISNUMBER(O130),IF(N130&gt;0,O130/N130,""),"")</f>
        <v/>
      </c>
      <c r="Q130" s="30"/>
    </row>
    <row r="131" customFormat="false" ht="15" hidden="false" customHeight="false" outlineLevel="0" collapsed="false">
      <c r="A131" s="29"/>
      <c r="B131" s="30"/>
      <c r="C131" s="30"/>
      <c r="D131" s="31"/>
      <c r="E131" s="31"/>
      <c r="F131" s="31"/>
      <c r="G131" s="32"/>
      <c r="H131" s="33"/>
      <c r="I131" s="30"/>
      <c r="J131" s="34" t="str">
        <f aca="false">IF(H131="","",IF(I131="No","Do not trade",IF(H131&gt;=Checklist!$B$14,"Pass","Below min")))</f>
        <v/>
      </c>
      <c r="K131" s="30"/>
      <c r="L131" s="31"/>
      <c r="M131" s="35"/>
      <c r="N131" s="36" t="str">
        <f aca="false">IF(AND(ISNUMBER(D131),ISNUMBER(E131),ISNUMBER(G131)),G131*ABS(D131-E131),"")</f>
        <v/>
      </c>
      <c r="O131" s="36" t="str">
        <f aca="false">IF(AND(K131="Yes",ISNUMBER(L131),ISNUMBER(N131)),(L131-D131)*SIGN(D131-E131)*G131-N(M131),"")</f>
        <v/>
      </c>
      <c r="P131" s="37" t="str">
        <f aca="false">IF(ISNUMBER(O131),IF(N131&gt;0,O131/N131,""),"")</f>
        <v/>
      </c>
      <c r="Q131" s="30"/>
    </row>
    <row r="132" customFormat="false" ht="15" hidden="false" customHeight="false" outlineLevel="0" collapsed="false">
      <c r="A132" s="29"/>
      <c r="B132" s="30"/>
      <c r="C132" s="30"/>
      <c r="D132" s="31"/>
      <c r="E132" s="31"/>
      <c r="F132" s="31"/>
      <c r="G132" s="32"/>
      <c r="H132" s="33"/>
      <c r="I132" s="30"/>
      <c r="J132" s="34" t="str">
        <f aca="false">IF(H132="","",IF(I132="No","Do not trade",IF(H132&gt;=Checklist!$B$14,"Pass","Below min")))</f>
        <v/>
      </c>
      <c r="K132" s="30"/>
      <c r="L132" s="31"/>
      <c r="M132" s="35"/>
      <c r="N132" s="36" t="str">
        <f aca="false">IF(AND(ISNUMBER(D132),ISNUMBER(E132),ISNUMBER(G132)),G132*ABS(D132-E132),"")</f>
        <v/>
      </c>
      <c r="O132" s="36" t="str">
        <f aca="false">IF(AND(K132="Yes",ISNUMBER(L132),ISNUMBER(N132)),(L132-D132)*SIGN(D132-E132)*G132-N(M132),"")</f>
        <v/>
      </c>
      <c r="P132" s="37" t="str">
        <f aca="false">IF(ISNUMBER(O132),IF(N132&gt;0,O132/N132,""),"")</f>
        <v/>
      </c>
      <c r="Q132" s="30"/>
    </row>
    <row r="133" customFormat="false" ht="15" hidden="false" customHeight="false" outlineLevel="0" collapsed="false">
      <c r="A133" s="29"/>
      <c r="B133" s="30"/>
      <c r="C133" s="30"/>
      <c r="D133" s="31"/>
      <c r="E133" s="31"/>
      <c r="F133" s="31"/>
      <c r="G133" s="32"/>
      <c r="H133" s="33"/>
      <c r="I133" s="30"/>
      <c r="J133" s="34" t="str">
        <f aca="false">IF(H133="","",IF(I133="No","Do not trade",IF(H133&gt;=Checklist!$B$14,"Pass","Below min")))</f>
        <v/>
      </c>
      <c r="K133" s="30"/>
      <c r="L133" s="31"/>
      <c r="M133" s="35"/>
      <c r="N133" s="36" t="str">
        <f aca="false">IF(AND(ISNUMBER(D133),ISNUMBER(E133),ISNUMBER(G133)),G133*ABS(D133-E133),"")</f>
        <v/>
      </c>
      <c r="O133" s="36" t="str">
        <f aca="false">IF(AND(K133="Yes",ISNUMBER(L133),ISNUMBER(N133)),(L133-D133)*SIGN(D133-E133)*G133-N(M133),"")</f>
        <v/>
      </c>
      <c r="P133" s="37" t="str">
        <f aca="false">IF(ISNUMBER(O133),IF(N133&gt;0,O133/N133,""),"")</f>
        <v/>
      </c>
      <c r="Q133" s="30"/>
    </row>
    <row r="134" customFormat="false" ht="15" hidden="false" customHeight="false" outlineLevel="0" collapsed="false">
      <c r="A134" s="29"/>
      <c r="B134" s="30"/>
      <c r="C134" s="30"/>
      <c r="D134" s="31"/>
      <c r="E134" s="31"/>
      <c r="F134" s="31"/>
      <c r="G134" s="32"/>
      <c r="H134" s="33"/>
      <c r="I134" s="30"/>
      <c r="J134" s="34" t="str">
        <f aca="false">IF(H134="","",IF(I134="No","Do not trade",IF(H134&gt;=Checklist!$B$14,"Pass","Below min")))</f>
        <v/>
      </c>
      <c r="K134" s="30"/>
      <c r="L134" s="31"/>
      <c r="M134" s="35"/>
      <c r="N134" s="36" t="str">
        <f aca="false">IF(AND(ISNUMBER(D134),ISNUMBER(E134),ISNUMBER(G134)),G134*ABS(D134-E134),"")</f>
        <v/>
      </c>
      <c r="O134" s="36" t="str">
        <f aca="false">IF(AND(K134="Yes",ISNUMBER(L134),ISNUMBER(N134)),(L134-D134)*SIGN(D134-E134)*G134-N(M134),"")</f>
        <v/>
      </c>
      <c r="P134" s="37" t="str">
        <f aca="false">IF(ISNUMBER(O134),IF(N134&gt;0,O134/N134,""),"")</f>
        <v/>
      </c>
      <c r="Q134" s="30"/>
    </row>
    <row r="135" customFormat="false" ht="15" hidden="false" customHeight="false" outlineLevel="0" collapsed="false">
      <c r="A135" s="29"/>
      <c r="B135" s="30"/>
      <c r="C135" s="30"/>
      <c r="D135" s="31"/>
      <c r="E135" s="31"/>
      <c r="F135" s="31"/>
      <c r="G135" s="32"/>
      <c r="H135" s="33"/>
      <c r="I135" s="30"/>
      <c r="J135" s="34" t="str">
        <f aca="false">IF(H135="","",IF(I135="No","Do not trade",IF(H135&gt;=Checklist!$B$14,"Pass","Below min")))</f>
        <v/>
      </c>
      <c r="K135" s="30"/>
      <c r="L135" s="31"/>
      <c r="M135" s="35"/>
      <c r="N135" s="36" t="str">
        <f aca="false">IF(AND(ISNUMBER(D135),ISNUMBER(E135),ISNUMBER(G135)),G135*ABS(D135-E135),"")</f>
        <v/>
      </c>
      <c r="O135" s="36" t="str">
        <f aca="false">IF(AND(K135="Yes",ISNUMBER(L135),ISNUMBER(N135)),(L135-D135)*SIGN(D135-E135)*G135-N(M135),"")</f>
        <v/>
      </c>
      <c r="P135" s="37" t="str">
        <f aca="false">IF(ISNUMBER(O135),IF(N135&gt;0,O135/N135,""),"")</f>
        <v/>
      </c>
      <c r="Q135" s="30"/>
    </row>
    <row r="136" customFormat="false" ht="15" hidden="false" customHeight="false" outlineLevel="0" collapsed="false">
      <c r="A136" s="29"/>
      <c r="B136" s="30"/>
      <c r="C136" s="30"/>
      <c r="D136" s="31"/>
      <c r="E136" s="31"/>
      <c r="F136" s="31"/>
      <c r="G136" s="32"/>
      <c r="H136" s="33"/>
      <c r="I136" s="30"/>
      <c r="J136" s="34" t="str">
        <f aca="false">IF(H136="","",IF(I136="No","Do not trade",IF(H136&gt;=Checklist!$B$14,"Pass","Below min")))</f>
        <v/>
      </c>
      <c r="K136" s="30"/>
      <c r="L136" s="31"/>
      <c r="M136" s="35"/>
      <c r="N136" s="36" t="str">
        <f aca="false">IF(AND(ISNUMBER(D136),ISNUMBER(E136),ISNUMBER(G136)),G136*ABS(D136-E136),"")</f>
        <v/>
      </c>
      <c r="O136" s="36" t="str">
        <f aca="false">IF(AND(K136="Yes",ISNUMBER(L136),ISNUMBER(N136)),(L136-D136)*SIGN(D136-E136)*G136-N(M136),"")</f>
        <v/>
      </c>
      <c r="P136" s="37" t="str">
        <f aca="false">IF(ISNUMBER(O136),IF(N136&gt;0,O136/N136,""),"")</f>
        <v/>
      </c>
      <c r="Q136" s="30"/>
    </row>
    <row r="137" customFormat="false" ht="15" hidden="false" customHeight="false" outlineLevel="0" collapsed="false">
      <c r="A137" s="29"/>
      <c r="B137" s="30"/>
      <c r="C137" s="30"/>
      <c r="D137" s="31"/>
      <c r="E137" s="31"/>
      <c r="F137" s="31"/>
      <c r="G137" s="32"/>
      <c r="H137" s="33"/>
      <c r="I137" s="30"/>
      <c r="J137" s="34" t="str">
        <f aca="false">IF(H137="","",IF(I137="No","Do not trade",IF(H137&gt;=Checklist!$B$14,"Pass","Below min")))</f>
        <v/>
      </c>
      <c r="K137" s="30"/>
      <c r="L137" s="31"/>
      <c r="M137" s="35"/>
      <c r="N137" s="36" t="str">
        <f aca="false">IF(AND(ISNUMBER(D137),ISNUMBER(E137),ISNUMBER(G137)),G137*ABS(D137-E137),"")</f>
        <v/>
      </c>
      <c r="O137" s="36" t="str">
        <f aca="false">IF(AND(K137="Yes",ISNUMBER(L137),ISNUMBER(N137)),(L137-D137)*SIGN(D137-E137)*G137-N(M137),"")</f>
        <v/>
      </c>
      <c r="P137" s="37" t="str">
        <f aca="false">IF(ISNUMBER(O137),IF(N137&gt;0,O137/N137,""),"")</f>
        <v/>
      </c>
      <c r="Q137" s="30"/>
    </row>
    <row r="138" customFormat="false" ht="15" hidden="false" customHeight="false" outlineLevel="0" collapsed="false">
      <c r="A138" s="29"/>
      <c r="B138" s="30"/>
      <c r="C138" s="30"/>
      <c r="D138" s="31"/>
      <c r="E138" s="31"/>
      <c r="F138" s="31"/>
      <c r="G138" s="32"/>
      <c r="H138" s="33"/>
      <c r="I138" s="30"/>
      <c r="J138" s="34" t="str">
        <f aca="false">IF(H138="","",IF(I138="No","Do not trade",IF(H138&gt;=Checklist!$B$14,"Pass","Below min")))</f>
        <v/>
      </c>
      <c r="K138" s="30"/>
      <c r="L138" s="31"/>
      <c r="M138" s="35"/>
      <c r="N138" s="36" t="str">
        <f aca="false">IF(AND(ISNUMBER(D138),ISNUMBER(E138),ISNUMBER(G138)),G138*ABS(D138-E138),"")</f>
        <v/>
      </c>
      <c r="O138" s="36" t="str">
        <f aca="false">IF(AND(K138="Yes",ISNUMBER(L138),ISNUMBER(N138)),(L138-D138)*SIGN(D138-E138)*G138-N(M138),"")</f>
        <v/>
      </c>
      <c r="P138" s="37" t="str">
        <f aca="false">IF(ISNUMBER(O138),IF(N138&gt;0,O138/N138,""),"")</f>
        <v/>
      </c>
      <c r="Q138" s="30"/>
    </row>
    <row r="139" customFormat="false" ht="15" hidden="false" customHeight="false" outlineLevel="0" collapsed="false">
      <c r="A139" s="29"/>
      <c r="B139" s="30"/>
      <c r="C139" s="30"/>
      <c r="D139" s="31"/>
      <c r="E139" s="31"/>
      <c r="F139" s="31"/>
      <c r="G139" s="32"/>
      <c r="H139" s="33"/>
      <c r="I139" s="30"/>
      <c r="J139" s="34" t="str">
        <f aca="false">IF(H139="","",IF(I139="No","Do not trade",IF(H139&gt;=Checklist!$B$14,"Pass","Below min")))</f>
        <v/>
      </c>
      <c r="K139" s="30"/>
      <c r="L139" s="31"/>
      <c r="M139" s="35"/>
      <c r="N139" s="36" t="str">
        <f aca="false">IF(AND(ISNUMBER(D139),ISNUMBER(E139),ISNUMBER(G139)),G139*ABS(D139-E139),"")</f>
        <v/>
      </c>
      <c r="O139" s="36" t="str">
        <f aca="false">IF(AND(K139="Yes",ISNUMBER(L139),ISNUMBER(N139)),(L139-D139)*SIGN(D139-E139)*G139-N(M139),"")</f>
        <v/>
      </c>
      <c r="P139" s="37" t="str">
        <f aca="false">IF(ISNUMBER(O139),IF(N139&gt;0,O139/N139,""),"")</f>
        <v/>
      </c>
      <c r="Q139" s="30"/>
    </row>
    <row r="140" customFormat="false" ht="15" hidden="false" customHeight="false" outlineLevel="0" collapsed="false">
      <c r="A140" s="29"/>
      <c r="B140" s="30"/>
      <c r="C140" s="30"/>
      <c r="D140" s="31"/>
      <c r="E140" s="31"/>
      <c r="F140" s="31"/>
      <c r="G140" s="32"/>
      <c r="H140" s="33"/>
      <c r="I140" s="30"/>
      <c r="J140" s="34" t="str">
        <f aca="false">IF(H140="","",IF(I140="No","Do not trade",IF(H140&gt;=Checklist!$B$14,"Pass","Below min")))</f>
        <v/>
      </c>
      <c r="K140" s="30"/>
      <c r="L140" s="31"/>
      <c r="M140" s="35"/>
      <c r="N140" s="36" t="str">
        <f aca="false">IF(AND(ISNUMBER(D140),ISNUMBER(E140),ISNUMBER(G140)),G140*ABS(D140-E140),"")</f>
        <v/>
      </c>
      <c r="O140" s="36" t="str">
        <f aca="false">IF(AND(K140="Yes",ISNUMBER(L140),ISNUMBER(N140)),(L140-D140)*SIGN(D140-E140)*G140-N(M140),"")</f>
        <v/>
      </c>
      <c r="P140" s="37" t="str">
        <f aca="false">IF(ISNUMBER(O140),IF(N140&gt;0,O140/N140,""),"")</f>
        <v/>
      </c>
      <c r="Q140" s="30"/>
    </row>
    <row r="141" customFormat="false" ht="15" hidden="false" customHeight="false" outlineLevel="0" collapsed="false">
      <c r="A141" s="29"/>
      <c r="B141" s="30"/>
      <c r="C141" s="30"/>
      <c r="D141" s="31"/>
      <c r="E141" s="31"/>
      <c r="F141" s="31"/>
      <c r="G141" s="32"/>
      <c r="H141" s="33"/>
      <c r="I141" s="30"/>
      <c r="J141" s="34" t="str">
        <f aca="false">IF(H141="","",IF(I141="No","Do not trade",IF(H141&gt;=Checklist!$B$14,"Pass","Below min")))</f>
        <v/>
      </c>
      <c r="K141" s="30"/>
      <c r="L141" s="31"/>
      <c r="M141" s="35"/>
      <c r="N141" s="36" t="str">
        <f aca="false">IF(AND(ISNUMBER(D141),ISNUMBER(E141),ISNUMBER(G141)),G141*ABS(D141-E141),"")</f>
        <v/>
      </c>
      <c r="O141" s="36" t="str">
        <f aca="false">IF(AND(K141="Yes",ISNUMBER(L141),ISNUMBER(N141)),(L141-D141)*SIGN(D141-E141)*G141-N(M141),"")</f>
        <v/>
      </c>
      <c r="P141" s="37" t="str">
        <f aca="false">IF(ISNUMBER(O141),IF(N141&gt;0,O141/N141,""),"")</f>
        <v/>
      </c>
      <c r="Q141" s="30"/>
    </row>
    <row r="142" customFormat="false" ht="15" hidden="false" customHeight="false" outlineLevel="0" collapsed="false">
      <c r="A142" s="29"/>
      <c r="B142" s="30"/>
      <c r="C142" s="30"/>
      <c r="D142" s="31"/>
      <c r="E142" s="31"/>
      <c r="F142" s="31"/>
      <c r="G142" s="32"/>
      <c r="H142" s="33"/>
      <c r="I142" s="30"/>
      <c r="J142" s="34" t="str">
        <f aca="false">IF(H142="","",IF(I142="No","Do not trade",IF(H142&gt;=Checklist!$B$14,"Pass","Below min")))</f>
        <v/>
      </c>
      <c r="K142" s="30"/>
      <c r="L142" s="31"/>
      <c r="M142" s="35"/>
      <c r="N142" s="36" t="str">
        <f aca="false">IF(AND(ISNUMBER(D142),ISNUMBER(E142),ISNUMBER(G142)),G142*ABS(D142-E142),"")</f>
        <v/>
      </c>
      <c r="O142" s="36" t="str">
        <f aca="false">IF(AND(K142="Yes",ISNUMBER(L142),ISNUMBER(N142)),(L142-D142)*SIGN(D142-E142)*G142-N(M142),"")</f>
        <v/>
      </c>
      <c r="P142" s="37" t="str">
        <f aca="false">IF(ISNUMBER(O142),IF(N142&gt;0,O142/N142,""),"")</f>
        <v/>
      </c>
      <c r="Q142" s="30"/>
    </row>
    <row r="143" customFormat="false" ht="15" hidden="false" customHeight="false" outlineLevel="0" collapsed="false">
      <c r="A143" s="29"/>
      <c r="B143" s="30"/>
      <c r="C143" s="30"/>
      <c r="D143" s="31"/>
      <c r="E143" s="31"/>
      <c r="F143" s="31"/>
      <c r="G143" s="32"/>
      <c r="H143" s="33"/>
      <c r="I143" s="30"/>
      <c r="J143" s="34" t="str">
        <f aca="false">IF(H143="","",IF(I143="No","Do not trade",IF(H143&gt;=Checklist!$B$14,"Pass","Below min")))</f>
        <v/>
      </c>
      <c r="K143" s="30"/>
      <c r="L143" s="31"/>
      <c r="M143" s="35"/>
      <c r="N143" s="36" t="str">
        <f aca="false">IF(AND(ISNUMBER(D143),ISNUMBER(E143),ISNUMBER(G143)),G143*ABS(D143-E143),"")</f>
        <v/>
      </c>
      <c r="O143" s="36" t="str">
        <f aca="false">IF(AND(K143="Yes",ISNUMBER(L143),ISNUMBER(N143)),(L143-D143)*SIGN(D143-E143)*G143-N(M143),"")</f>
        <v/>
      </c>
      <c r="P143" s="37" t="str">
        <f aca="false">IF(ISNUMBER(O143),IF(N143&gt;0,O143/N143,""),"")</f>
        <v/>
      </c>
      <c r="Q143" s="30"/>
    </row>
    <row r="144" customFormat="false" ht="15" hidden="false" customHeight="false" outlineLevel="0" collapsed="false">
      <c r="A144" s="29"/>
      <c r="B144" s="30"/>
      <c r="C144" s="30"/>
      <c r="D144" s="31"/>
      <c r="E144" s="31"/>
      <c r="F144" s="31"/>
      <c r="G144" s="32"/>
      <c r="H144" s="33"/>
      <c r="I144" s="30"/>
      <c r="J144" s="34" t="str">
        <f aca="false">IF(H144="","",IF(I144="No","Do not trade",IF(H144&gt;=Checklist!$B$14,"Pass","Below min")))</f>
        <v/>
      </c>
      <c r="K144" s="30"/>
      <c r="L144" s="31"/>
      <c r="M144" s="35"/>
      <c r="N144" s="36" t="str">
        <f aca="false">IF(AND(ISNUMBER(D144),ISNUMBER(E144),ISNUMBER(G144)),G144*ABS(D144-E144),"")</f>
        <v/>
      </c>
      <c r="O144" s="36" t="str">
        <f aca="false">IF(AND(K144="Yes",ISNUMBER(L144),ISNUMBER(N144)),(L144-D144)*SIGN(D144-E144)*G144-N(M144),"")</f>
        <v/>
      </c>
      <c r="P144" s="37" t="str">
        <f aca="false">IF(ISNUMBER(O144),IF(N144&gt;0,O144/N144,""),"")</f>
        <v/>
      </c>
      <c r="Q144" s="30"/>
    </row>
    <row r="145" customFormat="false" ht="15" hidden="false" customHeight="false" outlineLevel="0" collapsed="false">
      <c r="A145" s="29"/>
      <c r="B145" s="30"/>
      <c r="C145" s="30"/>
      <c r="D145" s="31"/>
      <c r="E145" s="31"/>
      <c r="F145" s="31"/>
      <c r="G145" s="32"/>
      <c r="H145" s="33"/>
      <c r="I145" s="30"/>
      <c r="J145" s="34" t="str">
        <f aca="false">IF(H145="","",IF(I145="No","Do not trade",IF(H145&gt;=Checklist!$B$14,"Pass","Below min")))</f>
        <v/>
      </c>
      <c r="K145" s="30"/>
      <c r="L145" s="31"/>
      <c r="M145" s="35"/>
      <c r="N145" s="36" t="str">
        <f aca="false">IF(AND(ISNUMBER(D145),ISNUMBER(E145),ISNUMBER(G145)),G145*ABS(D145-E145),"")</f>
        <v/>
      </c>
      <c r="O145" s="36" t="str">
        <f aca="false">IF(AND(K145="Yes",ISNUMBER(L145),ISNUMBER(N145)),(L145-D145)*SIGN(D145-E145)*G145-N(M145),"")</f>
        <v/>
      </c>
      <c r="P145" s="37" t="str">
        <f aca="false">IF(ISNUMBER(O145),IF(N145&gt;0,O145/N145,""),"")</f>
        <v/>
      </c>
      <c r="Q145" s="30"/>
    </row>
    <row r="146" customFormat="false" ht="15" hidden="false" customHeight="false" outlineLevel="0" collapsed="false">
      <c r="A146" s="29"/>
      <c r="B146" s="30"/>
      <c r="C146" s="30"/>
      <c r="D146" s="31"/>
      <c r="E146" s="31"/>
      <c r="F146" s="31"/>
      <c r="G146" s="32"/>
      <c r="H146" s="33"/>
      <c r="I146" s="30"/>
      <c r="J146" s="34" t="str">
        <f aca="false">IF(H146="","",IF(I146="No","Do not trade",IF(H146&gt;=Checklist!$B$14,"Pass","Below min")))</f>
        <v/>
      </c>
      <c r="K146" s="30"/>
      <c r="L146" s="31"/>
      <c r="M146" s="35"/>
      <c r="N146" s="36" t="str">
        <f aca="false">IF(AND(ISNUMBER(D146),ISNUMBER(E146),ISNUMBER(G146)),G146*ABS(D146-E146),"")</f>
        <v/>
      </c>
      <c r="O146" s="36" t="str">
        <f aca="false">IF(AND(K146="Yes",ISNUMBER(L146),ISNUMBER(N146)),(L146-D146)*SIGN(D146-E146)*G146-N(M146),"")</f>
        <v/>
      </c>
      <c r="P146" s="37" t="str">
        <f aca="false">IF(ISNUMBER(O146),IF(N146&gt;0,O146/N146,""),"")</f>
        <v/>
      </c>
      <c r="Q146" s="30"/>
    </row>
    <row r="147" customFormat="false" ht="15" hidden="false" customHeight="false" outlineLevel="0" collapsed="false">
      <c r="A147" s="29"/>
      <c r="B147" s="30"/>
      <c r="C147" s="30"/>
      <c r="D147" s="31"/>
      <c r="E147" s="31"/>
      <c r="F147" s="31"/>
      <c r="G147" s="32"/>
      <c r="H147" s="33"/>
      <c r="I147" s="30"/>
      <c r="J147" s="34" t="str">
        <f aca="false">IF(H147="","",IF(I147="No","Do not trade",IF(H147&gt;=Checklist!$B$14,"Pass","Below min")))</f>
        <v/>
      </c>
      <c r="K147" s="30"/>
      <c r="L147" s="31"/>
      <c r="M147" s="35"/>
      <c r="N147" s="36" t="str">
        <f aca="false">IF(AND(ISNUMBER(D147),ISNUMBER(E147),ISNUMBER(G147)),G147*ABS(D147-E147),"")</f>
        <v/>
      </c>
      <c r="O147" s="36" t="str">
        <f aca="false">IF(AND(K147="Yes",ISNUMBER(L147),ISNUMBER(N147)),(L147-D147)*SIGN(D147-E147)*G147-N(M147),"")</f>
        <v/>
      </c>
      <c r="P147" s="37" t="str">
        <f aca="false">IF(ISNUMBER(O147),IF(N147&gt;0,O147/N147,""),"")</f>
        <v/>
      </c>
      <c r="Q147" s="30"/>
    </row>
    <row r="148" customFormat="false" ht="15" hidden="false" customHeight="false" outlineLevel="0" collapsed="false">
      <c r="A148" s="29"/>
      <c r="B148" s="30"/>
      <c r="C148" s="30"/>
      <c r="D148" s="31"/>
      <c r="E148" s="31"/>
      <c r="F148" s="31"/>
      <c r="G148" s="32"/>
      <c r="H148" s="33"/>
      <c r="I148" s="30"/>
      <c r="J148" s="34" t="str">
        <f aca="false">IF(H148="","",IF(I148="No","Do not trade",IF(H148&gt;=Checklist!$B$14,"Pass","Below min")))</f>
        <v/>
      </c>
      <c r="K148" s="30"/>
      <c r="L148" s="31"/>
      <c r="M148" s="35"/>
      <c r="N148" s="36" t="str">
        <f aca="false">IF(AND(ISNUMBER(D148),ISNUMBER(E148),ISNUMBER(G148)),G148*ABS(D148-E148),"")</f>
        <v/>
      </c>
      <c r="O148" s="36" t="str">
        <f aca="false">IF(AND(K148="Yes",ISNUMBER(L148),ISNUMBER(N148)),(L148-D148)*SIGN(D148-E148)*G148-N(M148),"")</f>
        <v/>
      </c>
      <c r="P148" s="37" t="str">
        <f aca="false">IF(ISNUMBER(O148),IF(N148&gt;0,O148/N148,""),"")</f>
        <v/>
      </c>
      <c r="Q148" s="30"/>
    </row>
    <row r="149" customFormat="false" ht="15" hidden="false" customHeight="false" outlineLevel="0" collapsed="false">
      <c r="A149" s="29"/>
      <c r="B149" s="30"/>
      <c r="C149" s="30"/>
      <c r="D149" s="31"/>
      <c r="E149" s="31"/>
      <c r="F149" s="31"/>
      <c r="G149" s="32"/>
      <c r="H149" s="33"/>
      <c r="I149" s="30"/>
      <c r="J149" s="34" t="str">
        <f aca="false">IF(H149="","",IF(I149="No","Do not trade",IF(H149&gt;=Checklist!$B$14,"Pass","Below min")))</f>
        <v/>
      </c>
      <c r="K149" s="30"/>
      <c r="L149" s="31"/>
      <c r="M149" s="35"/>
      <c r="N149" s="36" t="str">
        <f aca="false">IF(AND(ISNUMBER(D149),ISNUMBER(E149),ISNUMBER(G149)),G149*ABS(D149-E149),"")</f>
        <v/>
      </c>
      <c r="O149" s="36" t="str">
        <f aca="false">IF(AND(K149="Yes",ISNUMBER(L149),ISNUMBER(N149)),(L149-D149)*SIGN(D149-E149)*G149-N(M149),"")</f>
        <v/>
      </c>
      <c r="P149" s="37" t="str">
        <f aca="false">IF(ISNUMBER(O149),IF(N149&gt;0,O149/N149,""),"")</f>
        <v/>
      </c>
      <c r="Q149" s="30"/>
    </row>
    <row r="150" customFormat="false" ht="15" hidden="false" customHeight="false" outlineLevel="0" collapsed="false">
      <c r="A150" s="29"/>
      <c r="B150" s="30"/>
      <c r="C150" s="30"/>
      <c r="D150" s="31"/>
      <c r="E150" s="31"/>
      <c r="F150" s="31"/>
      <c r="G150" s="32"/>
      <c r="H150" s="33"/>
      <c r="I150" s="30"/>
      <c r="J150" s="34" t="str">
        <f aca="false">IF(H150="","",IF(I150="No","Do not trade",IF(H150&gt;=Checklist!$B$14,"Pass","Below min")))</f>
        <v/>
      </c>
      <c r="K150" s="30"/>
      <c r="L150" s="31"/>
      <c r="M150" s="35"/>
      <c r="N150" s="36" t="str">
        <f aca="false">IF(AND(ISNUMBER(D150),ISNUMBER(E150),ISNUMBER(G150)),G150*ABS(D150-E150),"")</f>
        <v/>
      </c>
      <c r="O150" s="36" t="str">
        <f aca="false">IF(AND(K150="Yes",ISNUMBER(L150),ISNUMBER(N150)),(L150-D150)*SIGN(D150-E150)*G150-N(M150),"")</f>
        <v/>
      </c>
      <c r="P150" s="37" t="str">
        <f aca="false">IF(ISNUMBER(O150),IF(N150&gt;0,O150/N150,""),"")</f>
        <v/>
      </c>
      <c r="Q150" s="30"/>
    </row>
    <row r="151" customFormat="false" ht="15" hidden="false" customHeight="false" outlineLevel="0" collapsed="false">
      <c r="A151" s="29"/>
      <c r="B151" s="30"/>
      <c r="C151" s="30"/>
      <c r="D151" s="31"/>
      <c r="E151" s="31"/>
      <c r="F151" s="31"/>
      <c r="G151" s="32"/>
      <c r="H151" s="33"/>
      <c r="I151" s="30"/>
      <c r="J151" s="34" t="str">
        <f aca="false">IF(H151="","",IF(I151="No","Do not trade",IF(H151&gt;=Checklist!$B$14,"Pass","Below min")))</f>
        <v/>
      </c>
      <c r="K151" s="30"/>
      <c r="L151" s="31"/>
      <c r="M151" s="35"/>
      <c r="N151" s="36" t="str">
        <f aca="false">IF(AND(ISNUMBER(D151),ISNUMBER(E151),ISNUMBER(G151)),G151*ABS(D151-E151),"")</f>
        <v/>
      </c>
      <c r="O151" s="36" t="str">
        <f aca="false">IF(AND(K151="Yes",ISNUMBER(L151),ISNUMBER(N151)),(L151-D151)*SIGN(D151-E151)*G151-N(M151),"")</f>
        <v/>
      </c>
      <c r="P151" s="37" t="str">
        <f aca="false">IF(ISNUMBER(O151),IF(N151&gt;0,O151/N151,""),"")</f>
        <v/>
      </c>
      <c r="Q151" s="30"/>
    </row>
    <row r="152" customFormat="false" ht="15" hidden="false" customHeight="false" outlineLevel="0" collapsed="false">
      <c r="A152" s="29"/>
      <c r="B152" s="30"/>
      <c r="C152" s="30"/>
      <c r="D152" s="31"/>
      <c r="E152" s="31"/>
      <c r="F152" s="31"/>
      <c r="G152" s="32"/>
      <c r="H152" s="33"/>
      <c r="I152" s="30"/>
      <c r="J152" s="34" t="str">
        <f aca="false">IF(H152="","",IF(I152="No","Do not trade",IF(H152&gt;=Checklist!$B$14,"Pass","Below min")))</f>
        <v/>
      </c>
      <c r="K152" s="30"/>
      <c r="L152" s="31"/>
      <c r="M152" s="35"/>
      <c r="N152" s="36" t="str">
        <f aca="false">IF(AND(ISNUMBER(D152),ISNUMBER(E152),ISNUMBER(G152)),G152*ABS(D152-E152),"")</f>
        <v/>
      </c>
      <c r="O152" s="36" t="str">
        <f aca="false">IF(AND(K152="Yes",ISNUMBER(L152),ISNUMBER(N152)),(L152-D152)*SIGN(D152-E152)*G152-N(M152),"")</f>
        <v/>
      </c>
      <c r="P152" s="37" t="str">
        <f aca="false">IF(ISNUMBER(O152),IF(N152&gt;0,O152/N152,""),"")</f>
        <v/>
      </c>
      <c r="Q152" s="30"/>
    </row>
    <row r="153" customFormat="false" ht="15" hidden="false" customHeight="false" outlineLevel="0" collapsed="false">
      <c r="A153" s="29"/>
      <c r="B153" s="30"/>
      <c r="C153" s="30"/>
      <c r="D153" s="31"/>
      <c r="E153" s="31"/>
      <c r="F153" s="31"/>
      <c r="G153" s="32"/>
      <c r="H153" s="33"/>
      <c r="I153" s="30"/>
      <c r="J153" s="34" t="str">
        <f aca="false">IF(H153="","",IF(I153="No","Do not trade",IF(H153&gt;=Checklist!$B$14,"Pass","Below min")))</f>
        <v/>
      </c>
      <c r="K153" s="30"/>
      <c r="L153" s="31"/>
      <c r="M153" s="35"/>
      <c r="N153" s="36" t="str">
        <f aca="false">IF(AND(ISNUMBER(D153),ISNUMBER(E153),ISNUMBER(G153)),G153*ABS(D153-E153),"")</f>
        <v/>
      </c>
      <c r="O153" s="36" t="str">
        <f aca="false">IF(AND(K153="Yes",ISNUMBER(L153),ISNUMBER(N153)),(L153-D153)*SIGN(D153-E153)*G153-N(M153),"")</f>
        <v/>
      </c>
      <c r="P153" s="37" t="str">
        <f aca="false">IF(ISNUMBER(O153),IF(N153&gt;0,O153/N153,""),"")</f>
        <v/>
      </c>
      <c r="Q153" s="30"/>
    </row>
    <row r="154" customFormat="false" ht="15" hidden="false" customHeight="false" outlineLevel="0" collapsed="false">
      <c r="A154" s="29"/>
      <c r="B154" s="30"/>
      <c r="C154" s="30"/>
      <c r="D154" s="31"/>
      <c r="E154" s="31"/>
      <c r="F154" s="31"/>
      <c r="G154" s="32"/>
      <c r="H154" s="33"/>
      <c r="I154" s="30"/>
      <c r="J154" s="34" t="str">
        <f aca="false">IF(H154="","",IF(I154="No","Do not trade",IF(H154&gt;=Checklist!$B$14,"Pass","Below min")))</f>
        <v/>
      </c>
      <c r="K154" s="30"/>
      <c r="L154" s="31"/>
      <c r="M154" s="35"/>
      <c r="N154" s="36" t="str">
        <f aca="false">IF(AND(ISNUMBER(D154),ISNUMBER(E154),ISNUMBER(G154)),G154*ABS(D154-E154),"")</f>
        <v/>
      </c>
      <c r="O154" s="36" t="str">
        <f aca="false">IF(AND(K154="Yes",ISNUMBER(L154),ISNUMBER(N154)),(L154-D154)*SIGN(D154-E154)*G154-N(M154),"")</f>
        <v/>
      </c>
      <c r="P154" s="37" t="str">
        <f aca="false">IF(ISNUMBER(O154),IF(N154&gt;0,O154/N154,""),"")</f>
        <v/>
      </c>
      <c r="Q154" s="30"/>
    </row>
    <row r="155" customFormat="false" ht="15" hidden="false" customHeight="false" outlineLevel="0" collapsed="false">
      <c r="A155" s="29"/>
      <c r="B155" s="30"/>
      <c r="C155" s="30"/>
      <c r="D155" s="31"/>
      <c r="E155" s="31"/>
      <c r="F155" s="31"/>
      <c r="G155" s="32"/>
      <c r="H155" s="33"/>
      <c r="I155" s="30"/>
      <c r="J155" s="34" t="str">
        <f aca="false">IF(H155="","",IF(I155="No","Do not trade",IF(H155&gt;=Checklist!$B$14,"Pass","Below min")))</f>
        <v/>
      </c>
      <c r="K155" s="30"/>
      <c r="L155" s="31"/>
      <c r="M155" s="35"/>
      <c r="N155" s="36" t="str">
        <f aca="false">IF(AND(ISNUMBER(D155),ISNUMBER(E155),ISNUMBER(G155)),G155*ABS(D155-E155),"")</f>
        <v/>
      </c>
      <c r="O155" s="36" t="str">
        <f aca="false">IF(AND(K155="Yes",ISNUMBER(L155),ISNUMBER(N155)),(L155-D155)*SIGN(D155-E155)*G155-N(M155),"")</f>
        <v/>
      </c>
      <c r="P155" s="37" t="str">
        <f aca="false">IF(ISNUMBER(O155),IF(N155&gt;0,O155/N155,""),"")</f>
        <v/>
      </c>
      <c r="Q155" s="30"/>
    </row>
    <row r="156" customFormat="false" ht="15" hidden="false" customHeight="false" outlineLevel="0" collapsed="false">
      <c r="A156" s="29"/>
      <c r="B156" s="30"/>
      <c r="C156" s="30"/>
      <c r="D156" s="31"/>
      <c r="E156" s="31"/>
      <c r="F156" s="31"/>
      <c r="G156" s="32"/>
      <c r="H156" s="33"/>
      <c r="I156" s="30"/>
      <c r="J156" s="34" t="str">
        <f aca="false">IF(H156="","",IF(I156="No","Do not trade",IF(H156&gt;=Checklist!$B$14,"Pass","Below min")))</f>
        <v/>
      </c>
      <c r="K156" s="30"/>
      <c r="L156" s="31"/>
      <c r="M156" s="35"/>
      <c r="N156" s="36" t="str">
        <f aca="false">IF(AND(ISNUMBER(D156),ISNUMBER(E156),ISNUMBER(G156)),G156*ABS(D156-E156),"")</f>
        <v/>
      </c>
      <c r="O156" s="36" t="str">
        <f aca="false">IF(AND(K156="Yes",ISNUMBER(L156),ISNUMBER(N156)),(L156-D156)*SIGN(D156-E156)*G156-N(M156),"")</f>
        <v/>
      </c>
      <c r="P156" s="37" t="str">
        <f aca="false">IF(ISNUMBER(O156),IF(N156&gt;0,O156/N156,""),"")</f>
        <v/>
      </c>
      <c r="Q156" s="30"/>
    </row>
    <row r="157" customFormat="false" ht="15" hidden="false" customHeight="false" outlineLevel="0" collapsed="false">
      <c r="A157" s="29"/>
      <c r="B157" s="30"/>
      <c r="C157" s="30"/>
      <c r="D157" s="31"/>
      <c r="E157" s="31"/>
      <c r="F157" s="31"/>
      <c r="G157" s="32"/>
      <c r="H157" s="33"/>
      <c r="I157" s="30"/>
      <c r="J157" s="34" t="str">
        <f aca="false">IF(H157="","",IF(I157="No","Do not trade",IF(H157&gt;=Checklist!$B$14,"Pass","Below min")))</f>
        <v/>
      </c>
      <c r="K157" s="30"/>
      <c r="L157" s="31"/>
      <c r="M157" s="35"/>
      <c r="N157" s="36" t="str">
        <f aca="false">IF(AND(ISNUMBER(D157),ISNUMBER(E157),ISNUMBER(G157)),G157*ABS(D157-E157),"")</f>
        <v/>
      </c>
      <c r="O157" s="36" t="str">
        <f aca="false">IF(AND(K157="Yes",ISNUMBER(L157),ISNUMBER(N157)),(L157-D157)*SIGN(D157-E157)*G157-N(M157),"")</f>
        <v/>
      </c>
      <c r="P157" s="37" t="str">
        <f aca="false">IF(ISNUMBER(O157),IF(N157&gt;0,O157/N157,""),"")</f>
        <v/>
      </c>
      <c r="Q157" s="30"/>
    </row>
    <row r="158" customFormat="false" ht="15" hidden="false" customHeight="false" outlineLevel="0" collapsed="false">
      <c r="A158" s="29"/>
      <c r="B158" s="30"/>
      <c r="C158" s="30"/>
      <c r="D158" s="31"/>
      <c r="E158" s="31"/>
      <c r="F158" s="31"/>
      <c r="G158" s="32"/>
      <c r="H158" s="33"/>
      <c r="I158" s="30"/>
      <c r="J158" s="34" t="str">
        <f aca="false">IF(H158="","",IF(I158="No","Do not trade",IF(H158&gt;=Checklist!$B$14,"Pass","Below min")))</f>
        <v/>
      </c>
      <c r="K158" s="30"/>
      <c r="L158" s="31"/>
      <c r="M158" s="35"/>
      <c r="N158" s="36" t="str">
        <f aca="false">IF(AND(ISNUMBER(D158),ISNUMBER(E158),ISNUMBER(G158)),G158*ABS(D158-E158),"")</f>
        <v/>
      </c>
      <c r="O158" s="36" t="str">
        <f aca="false">IF(AND(K158="Yes",ISNUMBER(L158),ISNUMBER(N158)),(L158-D158)*SIGN(D158-E158)*G158-N(M158),"")</f>
        <v/>
      </c>
      <c r="P158" s="37" t="str">
        <f aca="false">IF(ISNUMBER(O158),IF(N158&gt;0,O158/N158,""),"")</f>
        <v/>
      </c>
      <c r="Q158" s="30"/>
    </row>
    <row r="159" customFormat="false" ht="15" hidden="false" customHeight="false" outlineLevel="0" collapsed="false">
      <c r="A159" s="29"/>
      <c r="B159" s="30"/>
      <c r="C159" s="30"/>
      <c r="D159" s="31"/>
      <c r="E159" s="31"/>
      <c r="F159" s="31"/>
      <c r="G159" s="32"/>
      <c r="H159" s="33"/>
      <c r="I159" s="30"/>
      <c r="J159" s="34" t="str">
        <f aca="false">IF(H159="","",IF(I159="No","Do not trade",IF(H159&gt;=Checklist!$B$14,"Pass","Below min")))</f>
        <v/>
      </c>
      <c r="K159" s="30"/>
      <c r="L159" s="31"/>
      <c r="M159" s="35"/>
      <c r="N159" s="36" t="str">
        <f aca="false">IF(AND(ISNUMBER(D159),ISNUMBER(E159),ISNUMBER(G159)),G159*ABS(D159-E159),"")</f>
        <v/>
      </c>
      <c r="O159" s="36" t="str">
        <f aca="false">IF(AND(K159="Yes",ISNUMBER(L159),ISNUMBER(N159)),(L159-D159)*SIGN(D159-E159)*G159-N(M159),"")</f>
        <v/>
      </c>
      <c r="P159" s="37" t="str">
        <f aca="false">IF(ISNUMBER(O159),IF(N159&gt;0,O159/N159,""),"")</f>
        <v/>
      </c>
      <c r="Q159" s="30"/>
    </row>
    <row r="160" customFormat="false" ht="15" hidden="false" customHeight="false" outlineLevel="0" collapsed="false">
      <c r="A160" s="29"/>
      <c r="B160" s="30"/>
      <c r="C160" s="30"/>
      <c r="D160" s="31"/>
      <c r="E160" s="31"/>
      <c r="F160" s="31"/>
      <c r="G160" s="32"/>
      <c r="H160" s="33"/>
      <c r="I160" s="30"/>
      <c r="J160" s="34" t="str">
        <f aca="false">IF(H160="","",IF(I160="No","Do not trade",IF(H160&gt;=Checklist!$B$14,"Pass","Below min")))</f>
        <v/>
      </c>
      <c r="K160" s="30"/>
      <c r="L160" s="31"/>
      <c r="M160" s="35"/>
      <c r="N160" s="36" t="str">
        <f aca="false">IF(AND(ISNUMBER(D160),ISNUMBER(E160),ISNUMBER(G160)),G160*ABS(D160-E160),"")</f>
        <v/>
      </c>
      <c r="O160" s="36" t="str">
        <f aca="false">IF(AND(K160="Yes",ISNUMBER(L160),ISNUMBER(N160)),(L160-D160)*SIGN(D160-E160)*G160-N(M160),"")</f>
        <v/>
      </c>
      <c r="P160" s="37" t="str">
        <f aca="false">IF(ISNUMBER(O160),IF(N160&gt;0,O160/N160,""),"")</f>
        <v/>
      </c>
      <c r="Q160" s="30"/>
    </row>
    <row r="161" customFormat="false" ht="15" hidden="false" customHeight="false" outlineLevel="0" collapsed="false">
      <c r="A161" s="29"/>
      <c r="B161" s="30"/>
      <c r="C161" s="30"/>
      <c r="D161" s="31"/>
      <c r="E161" s="31"/>
      <c r="F161" s="31"/>
      <c r="G161" s="32"/>
      <c r="H161" s="33"/>
      <c r="I161" s="30"/>
      <c r="J161" s="34" t="str">
        <f aca="false">IF(H161="","",IF(I161="No","Do not trade",IF(H161&gt;=Checklist!$B$14,"Pass","Below min")))</f>
        <v/>
      </c>
      <c r="K161" s="30"/>
      <c r="L161" s="31"/>
      <c r="M161" s="35"/>
      <c r="N161" s="36" t="str">
        <f aca="false">IF(AND(ISNUMBER(D161),ISNUMBER(E161),ISNUMBER(G161)),G161*ABS(D161-E161),"")</f>
        <v/>
      </c>
      <c r="O161" s="36" t="str">
        <f aca="false">IF(AND(K161="Yes",ISNUMBER(L161),ISNUMBER(N161)),(L161-D161)*SIGN(D161-E161)*G161-N(M161),"")</f>
        <v/>
      </c>
      <c r="P161" s="37" t="str">
        <f aca="false">IF(ISNUMBER(O161),IF(N161&gt;0,O161/N161,""),"")</f>
        <v/>
      </c>
      <c r="Q161" s="30"/>
    </row>
    <row r="162" customFormat="false" ht="15" hidden="false" customHeight="false" outlineLevel="0" collapsed="false">
      <c r="A162" s="29"/>
      <c r="B162" s="30"/>
      <c r="C162" s="30"/>
      <c r="D162" s="31"/>
      <c r="E162" s="31"/>
      <c r="F162" s="31"/>
      <c r="G162" s="32"/>
      <c r="H162" s="33"/>
      <c r="I162" s="30"/>
      <c r="J162" s="34" t="str">
        <f aca="false">IF(H162="","",IF(I162="No","Do not trade",IF(H162&gt;=Checklist!$B$14,"Pass","Below min")))</f>
        <v/>
      </c>
      <c r="K162" s="30"/>
      <c r="L162" s="31"/>
      <c r="M162" s="35"/>
      <c r="N162" s="36" t="str">
        <f aca="false">IF(AND(ISNUMBER(D162),ISNUMBER(E162),ISNUMBER(G162)),G162*ABS(D162-E162),"")</f>
        <v/>
      </c>
      <c r="O162" s="36" t="str">
        <f aca="false">IF(AND(K162="Yes",ISNUMBER(L162),ISNUMBER(N162)),(L162-D162)*SIGN(D162-E162)*G162-N(M162),"")</f>
        <v/>
      </c>
      <c r="P162" s="37" t="str">
        <f aca="false">IF(ISNUMBER(O162),IF(N162&gt;0,O162/N162,""),"")</f>
        <v/>
      </c>
      <c r="Q162" s="30"/>
    </row>
    <row r="163" customFormat="false" ht="15" hidden="false" customHeight="false" outlineLevel="0" collapsed="false">
      <c r="A163" s="29"/>
      <c r="B163" s="30"/>
      <c r="C163" s="30"/>
      <c r="D163" s="31"/>
      <c r="E163" s="31"/>
      <c r="F163" s="31"/>
      <c r="G163" s="32"/>
      <c r="H163" s="33"/>
      <c r="I163" s="30"/>
      <c r="J163" s="34" t="str">
        <f aca="false">IF(H163="","",IF(I163="No","Do not trade",IF(H163&gt;=Checklist!$B$14,"Pass","Below min")))</f>
        <v/>
      </c>
      <c r="K163" s="30"/>
      <c r="L163" s="31"/>
      <c r="M163" s="35"/>
      <c r="N163" s="36" t="str">
        <f aca="false">IF(AND(ISNUMBER(D163),ISNUMBER(E163),ISNUMBER(G163)),G163*ABS(D163-E163),"")</f>
        <v/>
      </c>
      <c r="O163" s="36" t="str">
        <f aca="false">IF(AND(K163="Yes",ISNUMBER(L163),ISNUMBER(N163)),(L163-D163)*SIGN(D163-E163)*G163-N(M163),"")</f>
        <v/>
      </c>
      <c r="P163" s="37" t="str">
        <f aca="false">IF(ISNUMBER(O163),IF(N163&gt;0,O163/N163,""),"")</f>
        <v/>
      </c>
      <c r="Q163" s="30"/>
    </row>
    <row r="164" customFormat="false" ht="15" hidden="false" customHeight="false" outlineLevel="0" collapsed="false">
      <c r="A164" s="29"/>
      <c r="B164" s="30"/>
      <c r="C164" s="30"/>
      <c r="D164" s="31"/>
      <c r="E164" s="31"/>
      <c r="F164" s="31"/>
      <c r="G164" s="32"/>
      <c r="H164" s="33"/>
      <c r="I164" s="30"/>
      <c r="J164" s="34" t="str">
        <f aca="false">IF(H164="","",IF(I164="No","Do not trade",IF(H164&gt;=Checklist!$B$14,"Pass","Below min")))</f>
        <v/>
      </c>
      <c r="K164" s="30"/>
      <c r="L164" s="31"/>
      <c r="M164" s="35"/>
      <c r="N164" s="36" t="str">
        <f aca="false">IF(AND(ISNUMBER(D164),ISNUMBER(E164),ISNUMBER(G164)),G164*ABS(D164-E164),"")</f>
        <v/>
      </c>
      <c r="O164" s="36" t="str">
        <f aca="false">IF(AND(K164="Yes",ISNUMBER(L164),ISNUMBER(N164)),(L164-D164)*SIGN(D164-E164)*G164-N(M164),"")</f>
        <v/>
      </c>
      <c r="P164" s="37" t="str">
        <f aca="false">IF(ISNUMBER(O164),IF(N164&gt;0,O164/N164,""),"")</f>
        <v/>
      </c>
      <c r="Q164" s="30"/>
    </row>
    <row r="165" customFormat="false" ht="15" hidden="false" customHeight="false" outlineLevel="0" collapsed="false">
      <c r="A165" s="29"/>
      <c r="B165" s="30"/>
      <c r="C165" s="30"/>
      <c r="D165" s="31"/>
      <c r="E165" s="31"/>
      <c r="F165" s="31"/>
      <c r="G165" s="32"/>
      <c r="H165" s="33"/>
      <c r="I165" s="30"/>
      <c r="J165" s="34" t="str">
        <f aca="false">IF(H165="","",IF(I165="No","Do not trade",IF(H165&gt;=Checklist!$B$14,"Pass","Below min")))</f>
        <v/>
      </c>
      <c r="K165" s="30"/>
      <c r="L165" s="31"/>
      <c r="M165" s="35"/>
      <c r="N165" s="36" t="str">
        <f aca="false">IF(AND(ISNUMBER(D165),ISNUMBER(E165),ISNUMBER(G165)),G165*ABS(D165-E165),"")</f>
        <v/>
      </c>
      <c r="O165" s="36" t="str">
        <f aca="false">IF(AND(K165="Yes",ISNUMBER(L165),ISNUMBER(N165)),(L165-D165)*SIGN(D165-E165)*G165-N(M165),"")</f>
        <v/>
      </c>
      <c r="P165" s="37" t="str">
        <f aca="false">IF(ISNUMBER(O165),IF(N165&gt;0,O165/N165,""),"")</f>
        <v/>
      </c>
      <c r="Q165" s="30"/>
    </row>
    <row r="166" customFormat="false" ht="15" hidden="false" customHeight="false" outlineLevel="0" collapsed="false">
      <c r="A166" s="29"/>
      <c r="B166" s="30"/>
      <c r="C166" s="30"/>
      <c r="D166" s="31"/>
      <c r="E166" s="31"/>
      <c r="F166" s="31"/>
      <c r="G166" s="32"/>
      <c r="H166" s="33"/>
      <c r="I166" s="30"/>
      <c r="J166" s="34" t="str">
        <f aca="false">IF(H166="","",IF(I166="No","Do not trade",IF(H166&gt;=Checklist!$B$14,"Pass","Below min")))</f>
        <v/>
      </c>
      <c r="K166" s="30"/>
      <c r="L166" s="31"/>
      <c r="M166" s="35"/>
      <c r="N166" s="36" t="str">
        <f aca="false">IF(AND(ISNUMBER(D166),ISNUMBER(E166),ISNUMBER(G166)),G166*ABS(D166-E166),"")</f>
        <v/>
      </c>
      <c r="O166" s="36" t="str">
        <f aca="false">IF(AND(K166="Yes",ISNUMBER(L166),ISNUMBER(N166)),(L166-D166)*SIGN(D166-E166)*G166-N(M166),"")</f>
        <v/>
      </c>
      <c r="P166" s="37" t="str">
        <f aca="false">IF(ISNUMBER(O166),IF(N166&gt;0,O166/N166,""),"")</f>
        <v/>
      </c>
      <c r="Q166" s="30"/>
    </row>
    <row r="167" customFormat="false" ht="15" hidden="false" customHeight="false" outlineLevel="0" collapsed="false">
      <c r="A167" s="29"/>
      <c r="B167" s="30"/>
      <c r="C167" s="30"/>
      <c r="D167" s="31"/>
      <c r="E167" s="31"/>
      <c r="F167" s="31"/>
      <c r="G167" s="32"/>
      <c r="H167" s="33"/>
      <c r="I167" s="30"/>
      <c r="J167" s="34" t="str">
        <f aca="false">IF(H167="","",IF(I167="No","Do not trade",IF(H167&gt;=Checklist!$B$14,"Pass","Below min")))</f>
        <v/>
      </c>
      <c r="K167" s="30"/>
      <c r="L167" s="31"/>
      <c r="M167" s="35"/>
      <c r="N167" s="36" t="str">
        <f aca="false">IF(AND(ISNUMBER(D167),ISNUMBER(E167),ISNUMBER(G167)),G167*ABS(D167-E167),"")</f>
        <v/>
      </c>
      <c r="O167" s="36" t="str">
        <f aca="false">IF(AND(K167="Yes",ISNUMBER(L167),ISNUMBER(N167)),(L167-D167)*SIGN(D167-E167)*G167-N(M167),"")</f>
        <v/>
      </c>
      <c r="P167" s="37" t="str">
        <f aca="false">IF(ISNUMBER(O167),IF(N167&gt;0,O167/N167,""),"")</f>
        <v/>
      </c>
      <c r="Q167" s="30"/>
    </row>
    <row r="168" customFormat="false" ht="15" hidden="false" customHeight="false" outlineLevel="0" collapsed="false">
      <c r="A168" s="29"/>
      <c r="B168" s="30"/>
      <c r="C168" s="30"/>
      <c r="D168" s="31"/>
      <c r="E168" s="31"/>
      <c r="F168" s="31"/>
      <c r="G168" s="32"/>
      <c r="H168" s="33"/>
      <c r="I168" s="30"/>
      <c r="J168" s="34" t="str">
        <f aca="false">IF(H168="","",IF(I168="No","Do not trade",IF(H168&gt;=Checklist!$B$14,"Pass","Below min")))</f>
        <v/>
      </c>
      <c r="K168" s="30"/>
      <c r="L168" s="31"/>
      <c r="M168" s="35"/>
      <c r="N168" s="36" t="str">
        <f aca="false">IF(AND(ISNUMBER(D168),ISNUMBER(E168),ISNUMBER(G168)),G168*ABS(D168-E168),"")</f>
        <v/>
      </c>
      <c r="O168" s="36" t="str">
        <f aca="false">IF(AND(K168="Yes",ISNUMBER(L168),ISNUMBER(N168)),(L168-D168)*SIGN(D168-E168)*G168-N(M168),"")</f>
        <v/>
      </c>
      <c r="P168" s="37" t="str">
        <f aca="false">IF(ISNUMBER(O168),IF(N168&gt;0,O168/N168,""),"")</f>
        <v/>
      </c>
      <c r="Q168" s="30"/>
    </row>
    <row r="169" customFormat="false" ht="15" hidden="false" customHeight="false" outlineLevel="0" collapsed="false">
      <c r="A169" s="29"/>
      <c r="B169" s="30"/>
      <c r="C169" s="30"/>
      <c r="D169" s="31"/>
      <c r="E169" s="31"/>
      <c r="F169" s="31"/>
      <c r="G169" s="32"/>
      <c r="H169" s="33"/>
      <c r="I169" s="30"/>
      <c r="J169" s="34" t="str">
        <f aca="false">IF(H169="","",IF(I169="No","Do not trade",IF(H169&gt;=Checklist!$B$14,"Pass","Below min")))</f>
        <v/>
      </c>
      <c r="K169" s="30"/>
      <c r="L169" s="31"/>
      <c r="M169" s="35"/>
      <c r="N169" s="36" t="str">
        <f aca="false">IF(AND(ISNUMBER(D169),ISNUMBER(E169),ISNUMBER(G169)),G169*ABS(D169-E169),"")</f>
        <v/>
      </c>
      <c r="O169" s="36" t="str">
        <f aca="false">IF(AND(K169="Yes",ISNUMBER(L169),ISNUMBER(N169)),(L169-D169)*SIGN(D169-E169)*G169-N(M169),"")</f>
        <v/>
      </c>
      <c r="P169" s="37" t="str">
        <f aca="false">IF(ISNUMBER(O169),IF(N169&gt;0,O169/N169,""),"")</f>
        <v/>
      </c>
      <c r="Q169" s="30"/>
    </row>
    <row r="170" customFormat="false" ht="15" hidden="false" customHeight="false" outlineLevel="0" collapsed="false">
      <c r="A170" s="29"/>
      <c r="B170" s="30"/>
      <c r="C170" s="30"/>
      <c r="D170" s="31"/>
      <c r="E170" s="31"/>
      <c r="F170" s="31"/>
      <c r="G170" s="32"/>
      <c r="H170" s="33"/>
      <c r="I170" s="30"/>
      <c r="J170" s="34" t="str">
        <f aca="false">IF(H170="","",IF(I170="No","Do not trade",IF(H170&gt;=Checklist!$B$14,"Pass","Below min")))</f>
        <v/>
      </c>
      <c r="K170" s="30"/>
      <c r="L170" s="31"/>
      <c r="M170" s="35"/>
      <c r="N170" s="36" t="str">
        <f aca="false">IF(AND(ISNUMBER(D170),ISNUMBER(E170),ISNUMBER(G170)),G170*ABS(D170-E170),"")</f>
        <v/>
      </c>
      <c r="O170" s="36" t="str">
        <f aca="false">IF(AND(K170="Yes",ISNUMBER(L170),ISNUMBER(N170)),(L170-D170)*SIGN(D170-E170)*G170-N(M170),"")</f>
        <v/>
      </c>
      <c r="P170" s="37" t="str">
        <f aca="false">IF(ISNUMBER(O170),IF(N170&gt;0,O170/N170,""),"")</f>
        <v/>
      </c>
      <c r="Q170" s="30"/>
    </row>
    <row r="171" customFormat="false" ht="15" hidden="false" customHeight="false" outlineLevel="0" collapsed="false">
      <c r="A171" s="29"/>
      <c r="B171" s="30"/>
      <c r="C171" s="30"/>
      <c r="D171" s="31"/>
      <c r="E171" s="31"/>
      <c r="F171" s="31"/>
      <c r="G171" s="32"/>
      <c r="H171" s="33"/>
      <c r="I171" s="30"/>
      <c r="J171" s="34" t="str">
        <f aca="false">IF(H171="","",IF(I171="No","Do not trade",IF(H171&gt;=Checklist!$B$14,"Pass","Below min")))</f>
        <v/>
      </c>
      <c r="K171" s="30"/>
      <c r="L171" s="31"/>
      <c r="M171" s="35"/>
      <c r="N171" s="36" t="str">
        <f aca="false">IF(AND(ISNUMBER(D171),ISNUMBER(E171),ISNUMBER(G171)),G171*ABS(D171-E171),"")</f>
        <v/>
      </c>
      <c r="O171" s="36" t="str">
        <f aca="false">IF(AND(K171="Yes",ISNUMBER(L171),ISNUMBER(N171)),(L171-D171)*SIGN(D171-E171)*G171-N(M171),"")</f>
        <v/>
      </c>
      <c r="P171" s="37" t="str">
        <f aca="false">IF(ISNUMBER(O171),IF(N171&gt;0,O171/N171,""),"")</f>
        <v/>
      </c>
      <c r="Q171" s="30"/>
    </row>
    <row r="172" customFormat="false" ht="15" hidden="false" customHeight="false" outlineLevel="0" collapsed="false">
      <c r="A172" s="29"/>
      <c r="B172" s="30"/>
      <c r="C172" s="30"/>
      <c r="D172" s="31"/>
      <c r="E172" s="31"/>
      <c r="F172" s="31"/>
      <c r="G172" s="32"/>
      <c r="H172" s="33"/>
      <c r="I172" s="30"/>
      <c r="J172" s="34" t="str">
        <f aca="false">IF(H172="","",IF(I172="No","Do not trade",IF(H172&gt;=Checklist!$B$14,"Pass","Below min")))</f>
        <v/>
      </c>
      <c r="K172" s="30"/>
      <c r="L172" s="31"/>
      <c r="M172" s="35"/>
      <c r="N172" s="36" t="str">
        <f aca="false">IF(AND(ISNUMBER(D172),ISNUMBER(E172),ISNUMBER(G172)),G172*ABS(D172-E172),"")</f>
        <v/>
      </c>
      <c r="O172" s="36" t="str">
        <f aca="false">IF(AND(K172="Yes",ISNUMBER(L172),ISNUMBER(N172)),(L172-D172)*SIGN(D172-E172)*G172-N(M172),"")</f>
        <v/>
      </c>
      <c r="P172" s="37" t="str">
        <f aca="false">IF(ISNUMBER(O172),IF(N172&gt;0,O172/N172,""),"")</f>
        <v/>
      </c>
      <c r="Q172" s="30"/>
    </row>
    <row r="173" customFormat="false" ht="15" hidden="false" customHeight="false" outlineLevel="0" collapsed="false">
      <c r="A173" s="29"/>
      <c r="B173" s="30"/>
      <c r="C173" s="30"/>
      <c r="D173" s="31"/>
      <c r="E173" s="31"/>
      <c r="F173" s="31"/>
      <c r="G173" s="32"/>
      <c r="H173" s="33"/>
      <c r="I173" s="30"/>
      <c r="J173" s="34" t="str">
        <f aca="false">IF(H173="","",IF(I173="No","Do not trade",IF(H173&gt;=Checklist!$B$14,"Pass","Below min")))</f>
        <v/>
      </c>
      <c r="K173" s="30"/>
      <c r="L173" s="31"/>
      <c r="M173" s="35"/>
      <c r="N173" s="36" t="str">
        <f aca="false">IF(AND(ISNUMBER(D173),ISNUMBER(E173),ISNUMBER(G173)),G173*ABS(D173-E173),"")</f>
        <v/>
      </c>
      <c r="O173" s="36" t="str">
        <f aca="false">IF(AND(K173="Yes",ISNUMBER(L173),ISNUMBER(N173)),(L173-D173)*SIGN(D173-E173)*G173-N(M173),"")</f>
        <v/>
      </c>
      <c r="P173" s="37" t="str">
        <f aca="false">IF(ISNUMBER(O173),IF(N173&gt;0,O173/N173,""),"")</f>
        <v/>
      </c>
      <c r="Q173" s="30"/>
    </row>
    <row r="174" customFormat="false" ht="15" hidden="false" customHeight="false" outlineLevel="0" collapsed="false">
      <c r="A174" s="29"/>
      <c r="B174" s="30"/>
      <c r="C174" s="30"/>
      <c r="D174" s="31"/>
      <c r="E174" s="31"/>
      <c r="F174" s="31"/>
      <c r="G174" s="32"/>
      <c r="H174" s="33"/>
      <c r="I174" s="30"/>
      <c r="J174" s="34" t="str">
        <f aca="false">IF(H174="","",IF(I174="No","Do not trade",IF(H174&gt;=Checklist!$B$14,"Pass","Below min")))</f>
        <v/>
      </c>
      <c r="K174" s="30"/>
      <c r="L174" s="31"/>
      <c r="M174" s="35"/>
      <c r="N174" s="36" t="str">
        <f aca="false">IF(AND(ISNUMBER(D174),ISNUMBER(E174),ISNUMBER(G174)),G174*ABS(D174-E174),"")</f>
        <v/>
      </c>
      <c r="O174" s="36" t="str">
        <f aca="false">IF(AND(K174="Yes",ISNUMBER(L174),ISNUMBER(N174)),(L174-D174)*SIGN(D174-E174)*G174-N(M174),"")</f>
        <v/>
      </c>
      <c r="P174" s="37" t="str">
        <f aca="false">IF(ISNUMBER(O174),IF(N174&gt;0,O174/N174,""),"")</f>
        <v/>
      </c>
      <c r="Q174" s="30"/>
    </row>
    <row r="175" customFormat="false" ht="15" hidden="false" customHeight="false" outlineLevel="0" collapsed="false">
      <c r="A175" s="29"/>
      <c r="B175" s="30"/>
      <c r="C175" s="30"/>
      <c r="D175" s="31"/>
      <c r="E175" s="31"/>
      <c r="F175" s="31"/>
      <c r="G175" s="32"/>
      <c r="H175" s="33"/>
      <c r="I175" s="30"/>
      <c r="J175" s="34" t="str">
        <f aca="false">IF(H175="","",IF(I175="No","Do not trade",IF(H175&gt;=Checklist!$B$14,"Pass","Below min")))</f>
        <v/>
      </c>
      <c r="K175" s="30"/>
      <c r="L175" s="31"/>
      <c r="M175" s="35"/>
      <c r="N175" s="36" t="str">
        <f aca="false">IF(AND(ISNUMBER(D175),ISNUMBER(E175),ISNUMBER(G175)),G175*ABS(D175-E175),"")</f>
        <v/>
      </c>
      <c r="O175" s="36" t="str">
        <f aca="false">IF(AND(K175="Yes",ISNUMBER(L175),ISNUMBER(N175)),(L175-D175)*SIGN(D175-E175)*G175-N(M175),"")</f>
        <v/>
      </c>
      <c r="P175" s="37" t="str">
        <f aca="false">IF(ISNUMBER(O175),IF(N175&gt;0,O175/N175,""),"")</f>
        <v/>
      </c>
      <c r="Q175" s="30"/>
    </row>
    <row r="176" customFormat="false" ht="15" hidden="false" customHeight="false" outlineLevel="0" collapsed="false">
      <c r="A176" s="29"/>
      <c r="B176" s="30"/>
      <c r="C176" s="30"/>
      <c r="D176" s="31"/>
      <c r="E176" s="31"/>
      <c r="F176" s="31"/>
      <c r="G176" s="32"/>
      <c r="H176" s="33"/>
      <c r="I176" s="30"/>
      <c r="J176" s="34" t="str">
        <f aca="false">IF(H176="","",IF(I176="No","Do not trade",IF(H176&gt;=Checklist!$B$14,"Pass","Below min")))</f>
        <v/>
      </c>
      <c r="K176" s="30"/>
      <c r="L176" s="31"/>
      <c r="M176" s="35"/>
      <c r="N176" s="36" t="str">
        <f aca="false">IF(AND(ISNUMBER(D176),ISNUMBER(E176),ISNUMBER(G176)),G176*ABS(D176-E176),"")</f>
        <v/>
      </c>
      <c r="O176" s="36" t="str">
        <f aca="false">IF(AND(K176="Yes",ISNUMBER(L176),ISNUMBER(N176)),(L176-D176)*SIGN(D176-E176)*G176-N(M176),"")</f>
        <v/>
      </c>
      <c r="P176" s="37" t="str">
        <f aca="false">IF(ISNUMBER(O176),IF(N176&gt;0,O176/N176,""),"")</f>
        <v/>
      </c>
      <c r="Q176" s="30"/>
    </row>
    <row r="177" customFormat="false" ht="15" hidden="false" customHeight="false" outlineLevel="0" collapsed="false">
      <c r="A177" s="29"/>
      <c r="B177" s="30"/>
      <c r="C177" s="30"/>
      <c r="D177" s="31"/>
      <c r="E177" s="31"/>
      <c r="F177" s="31"/>
      <c r="G177" s="32"/>
      <c r="H177" s="33"/>
      <c r="I177" s="30"/>
      <c r="J177" s="34" t="str">
        <f aca="false">IF(H177="","",IF(I177="No","Do not trade",IF(H177&gt;=Checklist!$B$14,"Pass","Below min")))</f>
        <v/>
      </c>
      <c r="K177" s="30"/>
      <c r="L177" s="31"/>
      <c r="M177" s="35"/>
      <c r="N177" s="36" t="str">
        <f aca="false">IF(AND(ISNUMBER(D177),ISNUMBER(E177),ISNUMBER(G177)),G177*ABS(D177-E177),"")</f>
        <v/>
      </c>
      <c r="O177" s="36" t="str">
        <f aca="false">IF(AND(K177="Yes",ISNUMBER(L177),ISNUMBER(N177)),(L177-D177)*SIGN(D177-E177)*G177-N(M177),"")</f>
        <v/>
      </c>
      <c r="P177" s="37" t="str">
        <f aca="false">IF(ISNUMBER(O177),IF(N177&gt;0,O177/N177,""),"")</f>
        <v/>
      </c>
      <c r="Q177" s="30"/>
    </row>
    <row r="178" customFormat="false" ht="15" hidden="false" customHeight="false" outlineLevel="0" collapsed="false">
      <c r="A178" s="29"/>
      <c r="B178" s="30"/>
      <c r="C178" s="30"/>
      <c r="D178" s="31"/>
      <c r="E178" s="31"/>
      <c r="F178" s="31"/>
      <c r="G178" s="32"/>
      <c r="H178" s="33"/>
      <c r="I178" s="30"/>
      <c r="J178" s="34" t="str">
        <f aca="false">IF(H178="","",IF(I178="No","Do not trade",IF(H178&gt;=Checklist!$B$14,"Pass","Below min")))</f>
        <v/>
      </c>
      <c r="K178" s="30"/>
      <c r="L178" s="31"/>
      <c r="M178" s="35"/>
      <c r="N178" s="36" t="str">
        <f aca="false">IF(AND(ISNUMBER(D178),ISNUMBER(E178),ISNUMBER(G178)),G178*ABS(D178-E178),"")</f>
        <v/>
      </c>
      <c r="O178" s="36" t="str">
        <f aca="false">IF(AND(K178="Yes",ISNUMBER(L178),ISNUMBER(N178)),(L178-D178)*SIGN(D178-E178)*G178-N(M178),"")</f>
        <v/>
      </c>
      <c r="P178" s="37" t="str">
        <f aca="false">IF(ISNUMBER(O178),IF(N178&gt;0,O178/N178,""),"")</f>
        <v/>
      </c>
      <c r="Q178" s="30"/>
    </row>
    <row r="179" customFormat="false" ht="15" hidden="false" customHeight="false" outlineLevel="0" collapsed="false">
      <c r="A179" s="29"/>
      <c r="B179" s="30"/>
      <c r="C179" s="30"/>
      <c r="D179" s="31"/>
      <c r="E179" s="31"/>
      <c r="F179" s="31"/>
      <c r="G179" s="32"/>
      <c r="H179" s="33"/>
      <c r="I179" s="30"/>
      <c r="J179" s="34" t="str">
        <f aca="false">IF(H179="","",IF(I179="No","Do not trade",IF(H179&gt;=Checklist!$B$14,"Pass","Below min")))</f>
        <v/>
      </c>
      <c r="K179" s="30"/>
      <c r="L179" s="31"/>
      <c r="M179" s="35"/>
      <c r="N179" s="36" t="str">
        <f aca="false">IF(AND(ISNUMBER(D179),ISNUMBER(E179),ISNUMBER(G179)),G179*ABS(D179-E179),"")</f>
        <v/>
      </c>
      <c r="O179" s="36" t="str">
        <f aca="false">IF(AND(K179="Yes",ISNUMBER(L179),ISNUMBER(N179)),(L179-D179)*SIGN(D179-E179)*G179-N(M179),"")</f>
        <v/>
      </c>
      <c r="P179" s="37" t="str">
        <f aca="false">IF(ISNUMBER(O179),IF(N179&gt;0,O179/N179,""),"")</f>
        <v/>
      </c>
      <c r="Q179" s="30"/>
    </row>
    <row r="180" customFormat="false" ht="15" hidden="false" customHeight="false" outlineLevel="0" collapsed="false">
      <c r="A180" s="29"/>
      <c r="B180" s="30"/>
      <c r="C180" s="30"/>
      <c r="D180" s="31"/>
      <c r="E180" s="31"/>
      <c r="F180" s="31"/>
      <c r="G180" s="32"/>
      <c r="H180" s="33"/>
      <c r="I180" s="30"/>
      <c r="J180" s="34" t="str">
        <f aca="false">IF(H180="","",IF(I180="No","Do not trade",IF(H180&gt;=Checklist!$B$14,"Pass","Below min")))</f>
        <v/>
      </c>
      <c r="K180" s="30"/>
      <c r="L180" s="31"/>
      <c r="M180" s="35"/>
      <c r="N180" s="36" t="str">
        <f aca="false">IF(AND(ISNUMBER(D180),ISNUMBER(E180),ISNUMBER(G180)),G180*ABS(D180-E180),"")</f>
        <v/>
      </c>
      <c r="O180" s="36" t="str">
        <f aca="false">IF(AND(K180="Yes",ISNUMBER(L180),ISNUMBER(N180)),(L180-D180)*SIGN(D180-E180)*G180-N(M180),"")</f>
        <v/>
      </c>
      <c r="P180" s="37" t="str">
        <f aca="false">IF(ISNUMBER(O180),IF(N180&gt;0,O180/N180,""),"")</f>
        <v/>
      </c>
      <c r="Q180" s="30"/>
    </row>
    <row r="181" customFormat="false" ht="15" hidden="false" customHeight="false" outlineLevel="0" collapsed="false">
      <c r="A181" s="29"/>
      <c r="B181" s="30"/>
      <c r="C181" s="30"/>
      <c r="D181" s="31"/>
      <c r="E181" s="31"/>
      <c r="F181" s="31"/>
      <c r="G181" s="32"/>
      <c r="H181" s="33"/>
      <c r="I181" s="30"/>
      <c r="J181" s="34" t="str">
        <f aca="false">IF(H181="","",IF(I181="No","Do not trade",IF(H181&gt;=Checklist!$B$14,"Pass","Below min")))</f>
        <v/>
      </c>
      <c r="K181" s="30"/>
      <c r="L181" s="31"/>
      <c r="M181" s="35"/>
      <c r="N181" s="36" t="str">
        <f aca="false">IF(AND(ISNUMBER(D181),ISNUMBER(E181),ISNUMBER(G181)),G181*ABS(D181-E181),"")</f>
        <v/>
      </c>
      <c r="O181" s="36" t="str">
        <f aca="false">IF(AND(K181="Yes",ISNUMBER(L181),ISNUMBER(N181)),(L181-D181)*SIGN(D181-E181)*G181-N(M181),"")</f>
        <v/>
      </c>
      <c r="P181" s="37" t="str">
        <f aca="false">IF(ISNUMBER(O181),IF(N181&gt;0,O181/N181,""),"")</f>
        <v/>
      </c>
      <c r="Q181" s="30"/>
    </row>
    <row r="182" customFormat="false" ht="15" hidden="false" customHeight="false" outlineLevel="0" collapsed="false">
      <c r="A182" s="29"/>
      <c r="B182" s="30"/>
      <c r="C182" s="30"/>
      <c r="D182" s="31"/>
      <c r="E182" s="31"/>
      <c r="F182" s="31"/>
      <c r="G182" s="32"/>
      <c r="H182" s="33"/>
      <c r="I182" s="30"/>
      <c r="J182" s="34" t="str">
        <f aca="false">IF(H182="","",IF(I182="No","Do not trade",IF(H182&gt;=Checklist!$B$14,"Pass","Below min")))</f>
        <v/>
      </c>
      <c r="K182" s="30"/>
      <c r="L182" s="31"/>
      <c r="M182" s="35"/>
      <c r="N182" s="36" t="str">
        <f aca="false">IF(AND(ISNUMBER(D182),ISNUMBER(E182),ISNUMBER(G182)),G182*ABS(D182-E182),"")</f>
        <v/>
      </c>
      <c r="O182" s="36" t="str">
        <f aca="false">IF(AND(K182="Yes",ISNUMBER(L182),ISNUMBER(N182)),(L182-D182)*SIGN(D182-E182)*G182-N(M182),"")</f>
        <v/>
      </c>
      <c r="P182" s="37" t="str">
        <f aca="false">IF(ISNUMBER(O182),IF(N182&gt;0,O182/N182,""),"")</f>
        <v/>
      </c>
      <c r="Q182" s="30"/>
    </row>
    <row r="183" customFormat="false" ht="15" hidden="false" customHeight="false" outlineLevel="0" collapsed="false">
      <c r="A183" s="29"/>
      <c r="B183" s="30"/>
      <c r="C183" s="30"/>
      <c r="D183" s="31"/>
      <c r="E183" s="31"/>
      <c r="F183" s="31"/>
      <c r="G183" s="32"/>
      <c r="H183" s="33"/>
      <c r="I183" s="30"/>
      <c r="J183" s="34" t="str">
        <f aca="false">IF(H183="","",IF(I183="No","Do not trade",IF(H183&gt;=Checklist!$B$14,"Pass","Below min")))</f>
        <v/>
      </c>
      <c r="K183" s="30"/>
      <c r="L183" s="31"/>
      <c r="M183" s="35"/>
      <c r="N183" s="36" t="str">
        <f aca="false">IF(AND(ISNUMBER(D183),ISNUMBER(E183),ISNUMBER(G183)),G183*ABS(D183-E183),"")</f>
        <v/>
      </c>
      <c r="O183" s="36" t="str">
        <f aca="false">IF(AND(K183="Yes",ISNUMBER(L183),ISNUMBER(N183)),(L183-D183)*SIGN(D183-E183)*G183-N(M183),"")</f>
        <v/>
      </c>
      <c r="P183" s="37" t="str">
        <f aca="false">IF(ISNUMBER(O183),IF(N183&gt;0,O183/N183,""),"")</f>
        <v/>
      </c>
      <c r="Q183" s="30"/>
    </row>
    <row r="184" customFormat="false" ht="15" hidden="false" customHeight="false" outlineLevel="0" collapsed="false">
      <c r="A184" s="29"/>
      <c r="B184" s="30"/>
      <c r="C184" s="30"/>
      <c r="D184" s="31"/>
      <c r="E184" s="31"/>
      <c r="F184" s="31"/>
      <c r="G184" s="32"/>
      <c r="H184" s="33"/>
      <c r="I184" s="30"/>
      <c r="J184" s="34" t="str">
        <f aca="false">IF(H184="","",IF(I184="No","Do not trade",IF(H184&gt;=Checklist!$B$14,"Pass","Below min")))</f>
        <v/>
      </c>
      <c r="K184" s="30"/>
      <c r="L184" s="31"/>
      <c r="M184" s="35"/>
      <c r="N184" s="36" t="str">
        <f aca="false">IF(AND(ISNUMBER(D184),ISNUMBER(E184),ISNUMBER(G184)),G184*ABS(D184-E184),"")</f>
        <v/>
      </c>
      <c r="O184" s="36" t="str">
        <f aca="false">IF(AND(K184="Yes",ISNUMBER(L184),ISNUMBER(N184)),(L184-D184)*SIGN(D184-E184)*G184-N(M184),"")</f>
        <v/>
      </c>
      <c r="P184" s="37" t="str">
        <f aca="false">IF(ISNUMBER(O184),IF(N184&gt;0,O184/N184,""),"")</f>
        <v/>
      </c>
      <c r="Q184" s="30"/>
    </row>
    <row r="185" customFormat="false" ht="15" hidden="false" customHeight="false" outlineLevel="0" collapsed="false">
      <c r="A185" s="29"/>
      <c r="B185" s="30"/>
      <c r="C185" s="30"/>
      <c r="D185" s="31"/>
      <c r="E185" s="31"/>
      <c r="F185" s="31"/>
      <c r="G185" s="32"/>
      <c r="H185" s="33"/>
      <c r="I185" s="30"/>
      <c r="J185" s="34" t="str">
        <f aca="false">IF(H185="","",IF(I185="No","Do not trade",IF(H185&gt;=Checklist!$B$14,"Pass","Below min")))</f>
        <v/>
      </c>
      <c r="K185" s="30"/>
      <c r="L185" s="31"/>
      <c r="M185" s="35"/>
      <c r="N185" s="36" t="str">
        <f aca="false">IF(AND(ISNUMBER(D185),ISNUMBER(E185),ISNUMBER(G185)),G185*ABS(D185-E185),"")</f>
        <v/>
      </c>
      <c r="O185" s="36" t="str">
        <f aca="false">IF(AND(K185="Yes",ISNUMBER(L185),ISNUMBER(N185)),(L185-D185)*SIGN(D185-E185)*G185-N(M185),"")</f>
        <v/>
      </c>
      <c r="P185" s="37" t="str">
        <f aca="false">IF(ISNUMBER(O185),IF(N185&gt;0,O185/N185,""),"")</f>
        <v/>
      </c>
      <c r="Q185" s="30"/>
    </row>
    <row r="186" customFormat="false" ht="15" hidden="false" customHeight="false" outlineLevel="0" collapsed="false">
      <c r="A186" s="29"/>
      <c r="B186" s="30"/>
      <c r="C186" s="30"/>
      <c r="D186" s="31"/>
      <c r="E186" s="31"/>
      <c r="F186" s="31"/>
      <c r="G186" s="32"/>
      <c r="H186" s="33"/>
      <c r="I186" s="30"/>
      <c r="J186" s="34" t="str">
        <f aca="false">IF(H186="","",IF(I186="No","Do not trade",IF(H186&gt;=Checklist!$B$14,"Pass","Below min")))</f>
        <v/>
      </c>
      <c r="K186" s="30"/>
      <c r="L186" s="31"/>
      <c r="M186" s="35"/>
      <c r="N186" s="36" t="str">
        <f aca="false">IF(AND(ISNUMBER(D186),ISNUMBER(E186),ISNUMBER(G186)),G186*ABS(D186-E186),"")</f>
        <v/>
      </c>
      <c r="O186" s="36" t="str">
        <f aca="false">IF(AND(K186="Yes",ISNUMBER(L186),ISNUMBER(N186)),(L186-D186)*SIGN(D186-E186)*G186-N(M186),"")</f>
        <v/>
      </c>
      <c r="P186" s="37" t="str">
        <f aca="false">IF(ISNUMBER(O186),IF(N186&gt;0,O186/N186,""),"")</f>
        <v/>
      </c>
      <c r="Q186" s="30"/>
    </row>
    <row r="187" customFormat="false" ht="15" hidden="false" customHeight="false" outlineLevel="0" collapsed="false">
      <c r="A187" s="29"/>
      <c r="B187" s="30"/>
      <c r="C187" s="30"/>
      <c r="D187" s="31"/>
      <c r="E187" s="31"/>
      <c r="F187" s="31"/>
      <c r="G187" s="32"/>
      <c r="H187" s="33"/>
      <c r="I187" s="30"/>
      <c r="J187" s="34" t="str">
        <f aca="false">IF(H187="","",IF(I187="No","Do not trade",IF(H187&gt;=Checklist!$B$14,"Pass","Below min")))</f>
        <v/>
      </c>
      <c r="K187" s="30"/>
      <c r="L187" s="31"/>
      <c r="M187" s="35"/>
      <c r="N187" s="36" t="str">
        <f aca="false">IF(AND(ISNUMBER(D187),ISNUMBER(E187),ISNUMBER(G187)),G187*ABS(D187-E187),"")</f>
        <v/>
      </c>
      <c r="O187" s="36" t="str">
        <f aca="false">IF(AND(K187="Yes",ISNUMBER(L187),ISNUMBER(N187)),(L187-D187)*SIGN(D187-E187)*G187-N(M187),"")</f>
        <v/>
      </c>
      <c r="P187" s="37" t="str">
        <f aca="false">IF(ISNUMBER(O187),IF(N187&gt;0,O187/N187,""),"")</f>
        <v/>
      </c>
      <c r="Q187" s="30"/>
    </row>
    <row r="188" customFormat="false" ht="15" hidden="false" customHeight="false" outlineLevel="0" collapsed="false">
      <c r="A188" s="29"/>
      <c r="B188" s="30"/>
      <c r="C188" s="30"/>
      <c r="D188" s="31"/>
      <c r="E188" s="31"/>
      <c r="F188" s="31"/>
      <c r="G188" s="32"/>
      <c r="H188" s="33"/>
      <c r="I188" s="30"/>
      <c r="J188" s="34" t="str">
        <f aca="false">IF(H188="","",IF(I188="No","Do not trade",IF(H188&gt;=Checklist!$B$14,"Pass","Below min")))</f>
        <v/>
      </c>
      <c r="K188" s="30"/>
      <c r="L188" s="31"/>
      <c r="M188" s="35"/>
      <c r="N188" s="36" t="str">
        <f aca="false">IF(AND(ISNUMBER(D188),ISNUMBER(E188),ISNUMBER(G188)),G188*ABS(D188-E188),"")</f>
        <v/>
      </c>
      <c r="O188" s="36" t="str">
        <f aca="false">IF(AND(K188="Yes",ISNUMBER(L188),ISNUMBER(N188)),(L188-D188)*SIGN(D188-E188)*G188-N(M188),"")</f>
        <v/>
      </c>
      <c r="P188" s="37" t="str">
        <f aca="false">IF(ISNUMBER(O188),IF(N188&gt;0,O188/N188,""),"")</f>
        <v/>
      </c>
      <c r="Q188" s="30"/>
    </row>
    <row r="189" customFormat="false" ht="15" hidden="false" customHeight="false" outlineLevel="0" collapsed="false">
      <c r="A189" s="29"/>
      <c r="B189" s="30"/>
      <c r="C189" s="30"/>
      <c r="D189" s="31"/>
      <c r="E189" s="31"/>
      <c r="F189" s="31"/>
      <c r="G189" s="32"/>
      <c r="H189" s="33"/>
      <c r="I189" s="30"/>
      <c r="J189" s="34" t="str">
        <f aca="false">IF(H189="","",IF(I189="No","Do not trade",IF(H189&gt;=Checklist!$B$14,"Pass","Below min")))</f>
        <v/>
      </c>
      <c r="K189" s="30"/>
      <c r="L189" s="31"/>
      <c r="M189" s="35"/>
      <c r="N189" s="36" t="str">
        <f aca="false">IF(AND(ISNUMBER(D189),ISNUMBER(E189),ISNUMBER(G189)),G189*ABS(D189-E189),"")</f>
        <v/>
      </c>
      <c r="O189" s="36" t="str">
        <f aca="false">IF(AND(K189="Yes",ISNUMBER(L189),ISNUMBER(N189)),(L189-D189)*SIGN(D189-E189)*G189-N(M189),"")</f>
        <v/>
      </c>
      <c r="P189" s="37" t="str">
        <f aca="false">IF(ISNUMBER(O189),IF(N189&gt;0,O189/N189,""),"")</f>
        <v/>
      </c>
      <c r="Q189" s="30"/>
    </row>
    <row r="190" customFormat="false" ht="15" hidden="false" customHeight="false" outlineLevel="0" collapsed="false">
      <c r="A190" s="29"/>
      <c r="B190" s="30"/>
      <c r="C190" s="30"/>
      <c r="D190" s="31"/>
      <c r="E190" s="31"/>
      <c r="F190" s="31"/>
      <c r="G190" s="32"/>
      <c r="H190" s="33"/>
      <c r="I190" s="30"/>
      <c r="J190" s="34" t="str">
        <f aca="false">IF(H190="","",IF(I190="No","Do not trade",IF(H190&gt;=Checklist!$B$14,"Pass","Below min")))</f>
        <v/>
      </c>
      <c r="K190" s="30"/>
      <c r="L190" s="31"/>
      <c r="M190" s="35"/>
      <c r="N190" s="36" t="str">
        <f aca="false">IF(AND(ISNUMBER(D190),ISNUMBER(E190),ISNUMBER(G190)),G190*ABS(D190-E190),"")</f>
        <v/>
      </c>
      <c r="O190" s="36" t="str">
        <f aca="false">IF(AND(K190="Yes",ISNUMBER(L190),ISNUMBER(N190)),(L190-D190)*SIGN(D190-E190)*G190-N(M190),"")</f>
        <v/>
      </c>
      <c r="P190" s="37" t="str">
        <f aca="false">IF(ISNUMBER(O190),IF(N190&gt;0,O190/N190,""),"")</f>
        <v/>
      </c>
      <c r="Q190" s="30"/>
    </row>
    <row r="191" customFormat="false" ht="15" hidden="false" customHeight="false" outlineLevel="0" collapsed="false">
      <c r="A191" s="29"/>
      <c r="B191" s="30"/>
      <c r="C191" s="30"/>
      <c r="D191" s="31"/>
      <c r="E191" s="31"/>
      <c r="F191" s="31"/>
      <c r="G191" s="32"/>
      <c r="H191" s="33"/>
      <c r="I191" s="30"/>
      <c r="J191" s="34" t="str">
        <f aca="false">IF(H191="","",IF(I191="No","Do not trade",IF(H191&gt;=Checklist!$B$14,"Pass","Below min")))</f>
        <v/>
      </c>
      <c r="K191" s="30"/>
      <c r="L191" s="31"/>
      <c r="M191" s="35"/>
      <c r="N191" s="36" t="str">
        <f aca="false">IF(AND(ISNUMBER(D191),ISNUMBER(E191),ISNUMBER(G191)),G191*ABS(D191-E191),"")</f>
        <v/>
      </c>
      <c r="O191" s="36" t="str">
        <f aca="false">IF(AND(K191="Yes",ISNUMBER(L191),ISNUMBER(N191)),(L191-D191)*SIGN(D191-E191)*G191-N(M191),"")</f>
        <v/>
      </c>
      <c r="P191" s="37" t="str">
        <f aca="false">IF(ISNUMBER(O191),IF(N191&gt;0,O191/N191,""),"")</f>
        <v/>
      </c>
      <c r="Q191" s="30"/>
    </row>
    <row r="192" customFormat="false" ht="15" hidden="false" customHeight="false" outlineLevel="0" collapsed="false">
      <c r="A192" s="29"/>
      <c r="B192" s="30"/>
      <c r="C192" s="30"/>
      <c r="D192" s="31"/>
      <c r="E192" s="31"/>
      <c r="F192" s="31"/>
      <c r="G192" s="32"/>
      <c r="H192" s="33"/>
      <c r="I192" s="30"/>
      <c r="J192" s="34" t="str">
        <f aca="false">IF(H192="","",IF(I192="No","Do not trade",IF(H192&gt;=Checklist!$B$14,"Pass","Below min")))</f>
        <v/>
      </c>
      <c r="K192" s="30"/>
      <c r="L192" s="31"/>
      <c r="M192" s="35"/>
      <c r="N192" s="36" t="str">
        <f aca="false">IF(AND(ISNUMBER(D192),ISNUMBER(E192),ISNUMBER(G192)),G192*ABS(D192-E192),"")</f>
        <v/>
      </c>
      <c r="O192" s="36" t="str">
        <f aca="false">IF(AND(K192="Yes",ISNUMBER(L192),ISNUMBER(N192)),(L192-D192)*SIGN(D192-E192)*G192-N(M192),"")</f>
        <v/>
      </c>
      <c r="P192" s="37" t="str">
        <f aca="false">IF(ISNUMBER(O192),IF(N192&gt;0,O192/N192,""),"")</f>
        <v/>
      </c>
      <c r="Q192" s="30"/>
    </row>
    <row r="193" customFormat="false" ht="15" hidden="false" customHeight="false" outlineLevel="0" collapsed="false">
      <c r="A193" s="29"/>
      <c r="B193" s="30"/>
      <c r="C193" s="30"/>
      <c r="D193" s="31"/>
      <c r="E193" s="31"/>
      <c r="F193" s="31"/>
      <c r="G193" s="32"/>
      <c r="H193" s="33"/>
      <c r="I193" s="30"/>
      <c r="J193" s="34" t="str">
        <f aca="false">IF(H193="","",IF(I193="No","Do not trade",IF(H193&gt;=Checklist!$B$14,"Pass","Below min")))</f>
        <v/>
      </c>
      <c r="K193" s="30"/>
      <c r="L193" s="31"/>
      <c r="M193" s="35"/>
      <c r="N193" s="36" t="str">
        <f aca="false">IF(AND(ISNUMBER(D193),ISNUMBER(E193),ISNUMBER(G193)),G193*ABS(D193-E193),"")</f>
        <v/>
      </c>
      <c r="O193" s="36" t="str">
        <f aca="false">IF(AND(K193="Yes",ISNUMBER(L193),ISNUMBER(N193)),(L193-D193)*SIGN(D193-E193)*G193-N(M193),"")</f>
        <v/>
      </c>
      <c r="P193" s="37" t="str">
        <f aca="false">IF(ISNUMBER(O193),IF(N193&gt;0,O193/N193,""),"")</f>
        <v/>
      </c>
      <c r="Q193" s="30"/>
    </row>
    <row r="194" customFormat="false" ht="15" hidden="false" customHeight="false" outlineLevel="0" collapsed="false">
      <c r="A194" s="29"/>
      <c r="B194" s="30"/>
      <c r="C194" s="30"/>
      <c r="D194" s="31"/>
      <c r="E194" s="31"/>
      <c r="F194" s="31"/>
      <c r="G194" s="32"/>
      <c r="H194" s="33"/>
      <c r="I194" s="30"/>
      <c r="J194" s="34" t="str">
        <f aca="false">IF(H194="","",IF(I194="No","Do not trade",IF(H194&gt;=Checklist!$B$14,"Pass","Below min")))</f>
        <v/>
      </c>
      <c r="K194" s="30"/>
      <c r="L194" s="31"/>
      <c r="M194" s="35"/>
      <c r="N194" s="36" t="str">
        <f aca="false">IF(AND(ISNUMBER(D194),ISNUMBER(E194),ISNUMBER(G194)),G194*ABS(D194-E194),"")</f>
        <v/>
      </c>
      <c r="O194" s="36" t="str">
        <f aca="false">IF(AND(K194="Yes",ISNUMBER(L194),ISNUMBER(N194)),(L194-D194)*SIGN(D194-E194)*G194-N(M194),"")</f>
        <v/>
      </c>
      <c r="P194" s="37" t="str">
        <f aca="false">IF(ISNUMBER(O194),IF(N194&gt;0,O194/N194,""),"")</f>
        <v/>
      </c>
      <c r="Q194" s="30"/>
    </row>
    <row r="195" customFormat="false" ht="15" hidden="false" customHeight="false" outlineLevel="0" collapsed="false">
      <c r="A195" s="29"/>
      <c r="B195" s="30"/>
      <c r="C195" s="30"/>
      <c r="D195" s="31"/>
      <c r="E195" s="31"/>
      <c r="F195" s="31"/>
      <c r="G195" s="32"/>
      <c r="H195" s="33"/>
      <c r="I195" s="30"/>
      <c r="J195" s="34" t="str">
        <f aca="false">IF(H195="","",IF(I195="No","Do not trade",IF(H195&gt;=Checklist!$B$14,"Pass","Below min")))</f>
        <v/>
      </c>
      <c r="K195" s="30"/>
      <c r="L195" s="31"/>
      <c r="M195" s="35"/>
      <c r="N195" s="36" t="str">
        <f aca="false">IF(AND(ISNUMBER(D195),ISNUMBER(E195),ISNUMBER(G195)),G195*ABS(D195-E195),"")</f>
        <v/>
      </c>
      <c r="O195" s="36" t="str">
        <f aca="false">IF(AND(K195="Yes",ISNUMBER(L195),ISNUMBER(N195)),(L195-D195)*SIGN(D195-E195)*G195-N(M195),"")</f>
        <v/>
      </c>
      <c r="P195" s="37" t="str">
        <f aca="false">IF(ISNUMBER(O195),IF(N195&gt;0,O195/N195,""),"")</f>
        <v/>
      </c>
      <c r="Q195" s="30"/>
    </row>
    <row r="196" customFormat="false" ht="15" hidden="false" customHeight="false" outlineLevel="0" collapsed="false">
      <c r="A196" s="29"/>
      <c r="B196" s="30"/>
      <c r="C196" s="30"/>
      <c r="D196" s="31"/>
      <c r="E196" s="31"/>
      <c r="F196" s="31"/>
      <c r="G196" s="32"/>
      <c r="H196" s="33"/>
      <c r="I196" s="30"/>
      <c r="J196" s="34" t="str">
        <f aca="false">IF(H196="","",IF(I196="No","Do not trade",IF(H196&gt;=Checklist!$B$14,"Pass","Below min")))</f>
        <v/>
      </c>
      <c r="K196" s="30"/>
      <c r="L196" s="31"/>
      <c r="M196" s="35"/>
      <c r="N196" s="36" t="str">
        <f aca="false">IF(AND(ISNUMBER(D196),ISNUMBER(E196),ISNUMBER(G196)),G196*ABS(D196-E196),"")</f>
        <v/>
      </c>
      <c r="O196" s="36" t="str">
        <f aca="false">IF(AND(K196="Yes",ISNUMBER(L196),ISNUMBER(N196)),(L196-D196)*SIGN(D196-E196)*G196-N(M196),"")</f>
        <v/>
      </c>
      <c r="P196" s="37" t="str">
        <f aca="false">IF(ISNUMBER(O196),IF(N196&gt;0,O196/N196,""),"")</f>
        <v/>
      </c>
      <c r="Q196" s="30"/>
    </row>
    <row r="197" customFormat="false" ht="15" hidden="false" customHeight="false" outlineLevel="0" collapsed="false">
      <c r="A197" s="29"/>
      <c r="B197" s="30"/>
      <c r="C197" s="30"/>
      <c r="D197" s="31"/>
      <c r="E197" s="31"/>
      <c r="F197" s="31"/>
      <c r="G197" s="32"/>
      <c r="H197" s="33"/>
      <c r="I197" s="30"/>
      <c r="J197" s="34" t="str">
        <f aca="false">IF(H197="","",IF(I197="No","Do not trade",IF(H197&gt;=Checklist!$B$14,"Pass","Below min")))</f>
        <v/>
      </c>
      <c r="K197" s="30"/>
      <c r="L197" s="31"/>
      <c r="M197" s="35"/>
      <c r="N197" s="36" t="str">
        <f aca="false">IF(AND(ISNUMBER(D197),ISNUMBER(E197),ISNUMBER(G197)),G197*ABS(D197-E197),"")</f>
        <v/>
      </c>
      <c r="O197" s="36" t="str">
        <f aca="false">IF(AND(K197="Yes",ISNUMBER(L197),ISNUMBER(N197)),(L197-D197)*SIGN(D197-E197)*G197-N(M197),"")</f>
        <v/>
      </c>
      <c r="P197" s="37" t="str">
        <f aca="false">IF(ISNUMBER(O197),IF(N197&gt;0,O197/N197,""),"")</f>
        <v/>
      </c>
      <c r="Q197" s="30"/>
    </row>
    <row r="198" customFormat="false" ht="15" hidden="false" customHeight="false" outlineLevel="0" collapsed="false">
      <c r="A198" s="29"/>
      <c r="B198" s="30"/>
      <c r="C198" s="30"/>
      <c r="D198" s="31"/>
      <c r="E198" s="31"/>
      <c r="F198" s="31"/>
      <c r="G198" s="32"/>
      <c r="H198" s="33"/>
      <c r="I198" s="30"/>
      <c r="J198" s="34" t="str">
        <f aca="false">IF(H198="","",IF(I198="No","Do not trade",IF(H198&gt;=Checklist!$B$14,"Pass","Below min")))</f>
        <v/>
      </c>
      <c r="K198" s="30"/>
      <c r="L198" s="31"/>
      <c r="M198" s="35"/>
      <c r="N198" s="36" t="str">
        <f aca="false">IF(AND(ISNUMBER(D198),ISNUMBER(E198),ISNUMBER(G198)),G198*ABS(D198-E198),"")</f>
        <v/>
      </c>
      <c r="O198" s="36" t="str">
        <f aca="false">IF(AND(K198="Yes",ISNUMBER(L198),ISNUMBER(N198)),(L198-D198)*SIGN(D198-E198)*G198-N(M198),"")</f>
        <v/>
      </c>
      <c r="P198" s="37" t="str">
        <f aca="false">IF(ISNUMBER(O198),IF(N198&gt;0,O198/N198,""),"")</f>
        <v/>
      </c>
      <c r="Q198" s="30"/>
    </row>
    <row r="199" customFormat="false" ht="15" hidden="false" customHeight="false" outlineLevel="0" collapsed="false">
      <c r="A199" s="29"/>
      <c r="B199" s="30"/>
      <c r="C199" s="30"/>
      <c r="D199" s="31"/>
      <c r="E199" s="31"/>
      <c r="F199" s="31"/>
      <c r="G199" s="32"/>
      <c r="H199" s="33"/>
      <c r="I199" s="30"/>
      <c r="J199" s="34" t="str">
        <f aca="false">IF(H199="","",IF(I199="No","Do not trade",IF(H199&gt;=Checklist!$B$14,"Pass","Below min")))</f>
        <v/>
      </c>
      <c r="K199" s="30"/>
      <c r="L199" s="31"/>
      <c r="M199" s="35"/>
      <c r="N199" s="36" t="str">
        <f aca="false">IF(AND(ISNUMBER(D199),ISNUMBER(E199),ISNUMBER(G199)),G199*ABS(D199-E199),"")</f>
        <v/>
      </c>
      <c r="O199" s="36" t="str">
        <f aca="false">IF(AND(K199="Yes",ISNUMBER(L199),ISNUMBER(N199)),(L199-D199)*SIGN(D199-E199)*G199-N(M199),"")</f>
        <v/>
      </c>
      <c r="P199" s="37" t="str">
        <f aca="false">IF(ISNUMBER(O199),IF(N199&gt;0,O199/N199,""),"")</f>
        <v/>
      </c>
      <c r="Q199" s="30"/>
    </row>
    <row r="200" customFormat="false" ht="15" hidden="false" customHeight="false" outlineLevel="0" collapsed="false">
      <c r="A200" s="29"/>
      <c r="B200" s="30"/>
      <c r="C200" s="30"/>
      <c r="D200" s="31"/>
      <c r="E200" s="31"/>
      <c r="F200" s="31"/>
      <c r="G200" s="32"/>
      <c r="H200" s="33"/>
      <c r="I200" s="30"/>
      <c r="J200" s="34" t="str">
        <f aca="false">IF(H200="","",IF(I200="No","Do not trade",IF(H200&gt;=Checklist!$B$14,"Pass","Below min")))</f>
        <v/>
      </c>
      <c r="K200" s="30"/>
      <c r="L200" s="31"/>
      <c r="M200" s="35"/>
      <c r="N200" s="36" t="str">
        <f aca="false">IF(AND(ISNUMBER(D200),ISNUMBER(E200),ISNUMBER(G200)),G200*ABS(D200-E200),"")</f>
        <v/>
      </c>
      <c r="O200" s="36" t="str">
        <f aca="false">IF(AND(K200="Yes",ISNUMBER(L200),ISNUMBER(N200)),(L200-D200)*SIGN(D200-E200)*G200-N(M200),"")</f>
        <v/>
      </c>
      <c r="P200" s="37" t="str">
        <f aca="false">IF(ISNUMBER(O200),IF(N200&gt;0,O200/N200,""),"")</f>
        <v/>
      </c>
      <c r="Q200" s="30"/>
    </row>
    <row r="201" customFormat="false" ht="15" hidden="false" customHeight="false" outlineLevel="0" collapsed="false">
      <c r="A201" s="29"/>
      <c r="B201" s="30"/>
      <c r="C201" s="30"/>
      <c r="D201" s="31"/>
      <c r="E201" s="31"/>
      <c r="F201" s="31"/>
      <c r="G201" s="32"/>
      <c r="H201" s="33"/>
      <c r="I201" s="30"/>
      <c r="J201" s="34" t="str">
        <f aca="false">IF(H201="","",IF(I201="No","Do not trade",IF(H201&gt;=Checklist!$B$14,"Pass","Below min")))</f>
        <v/>
      </c>
      <c r="K201" s="30"/>
      <c r="L201" s="31"/>
      <c r="M201" s="35"/>
      <c r="N201" s="36" t="str">
        <f aca="false">IF(AND(ISNUMBER(D201),ISNUMBER(E201),ISNUMBER(G201)),G201*ABS(D201-E201),"")</f>
        <v/>
      </c>
      <c r="O201" s="36" t="str">
        <f aca="false">IF(AND(K201="Yes",ISNUMBER(L201),ISNUMBER(N201)),(L201-D201)*SIGN(D201-E201)*G201-N(M201),"")</f>
        <v/>
      </c>
      <c r="P201" s="37" t="str">
        <f aca="false">IF(ISNUMBER(O201),IF(N201&gt;0,O201/N201,""),"")</f>
        <v/>
      </c>
      <c r="Q201" s="30"/>
    </row>
    <row r="202" customFormat="false" ht="15" hidden="false" customHeight="false" outlineLevel="0" collapsed="false">
      <c r="A202" s="29"/>
      <c r="B202" s="30"/>
      <c r="C202" s="30"/>
      <c r="D202" s="31"/>
      <c r="E202" s="31"/>
      <c r="F202" s="31"/>
      <c r="G202" s="32"/>
      <c r="H202" s="33"/>
      <c r="I202" s="30"/>
      <c r="J202" s="34" t="str">
        <f aca="false">IF(H202="","",IF(I202="No","Do not trade",IF(H202&gt;=Checklist!$B$14,"Pass","Below min")))</f>
        <v/>
      </c>
      <c r="K202" s="30"/>
      <c r="L202" s="31"/>
      <c r="M202" s="35"/>
      <c r="N202" s="36" t="str">
        <f aca="false">IF(AND(ISNUMBER(D202),ISNUMBER(E202),ISNUMBER(G202)),G202*ABS(D202-E202),"")</f>
        <v/>
      </c>
      <c r="O202" s="36" t="str">
        <f aca="false">IF(AND(K202="Yes",ISNUMBER(L202),ISNUMBER(N202)),(L202-D202)*SIGN(D202-E202)*G202-N(M202),"")</f>
        <v/>
      </c>
      <c r="P202" s="37" t="str">
        <f aca="false">IF(ISNUMBER(O202),IF(N202&gt;0,O202/N202,""),"")</f>
        <v/>
      </c>
      <c r="Q202" s="30"/>
    </row>
    <row r="203" customFormat="false" ht="15" hidden="false" customHeight="false" outlineLevel="0" collapsed="false">
      <c r="A203" s="29"/>
      <c r="B203" s="30"/>
      <c r="C203" s="30"/>
      <c r="D203" s="31"/>
      <c r="E203" s="31"/>
      <c r="F203" s="31"/>
      <c r="G203" s="32"/>
      <c r="H203" s="33"/>
      <c r="I203" s="30"/>
      <c r="J203" s="34" t="str">
        <f aca="false">IF(H203="","",IF(I203="No","Do not trade",IF(H203&gt;=Checklist!$B$14,"Pass","Below min")))</f>
        <v/>
      </c>
      <c r="K203" s="30"/>
      <c r="L203" s="31"/>
      <c r="M203" s="35"/>
      <c r="N203" s="36" t="str">
        <f aca="false">IF(AND(ISNUMBER(D203),ISNUMBER(E203),ISNUMBER(G203)),G203*ABS(D203-E203),"")</f>
        <v/>
      </c>
      <c r="O203" s="36" t="str">
        <f aca="false">IF(AND(K203="Yes",ISNUMBER(L203),ISNUMBER(N203)),(L203-D203)*SIGN(D203-E203)*G203-N(M203),"")</f>
        <v/>
      </c>
      <c r="P203" s="37" t="str">
        <f aca="false">IF(ISNUMBER(O203),IF(N203&gt;0,O203/N203,""),"")</f>
        <v/>
      </c>
      <c r="Q203" s="30"/>
    </row>
    <row r="204" customFormat="false" ht="15" hidden="false" customHeight="false" outlineLevel="0" collapsed="false">
      <c r="A204" s="29"/>
      <c r="B204" s="30"/>
      <c r="C204" s="30"/>
      <c r="D204" s="31"/>
      <c r="E204" s="31"/>
      <c r="F204" s="31"/>
      <c r="G204" s="32"/>
      <c r="H204" s="33"/>
      <c r="I204" s="30"/>
      <c r="J204" s="34" t="str">
        <f aca="false">IF(H204="","",IF(I204="No","Do not trade",IF(H204&gt;=Checklist!$B$14,"Pass","Below min")))</f>
        <v/>
      </c>
      <c r="K204" s="30"/>
      <c r="L204" s="31"/>
      <c r="M204" s="35"/>
      <c r="N204" s="36" t="str">
        <f aca="false">IF(AND(ISNUMBER(D204),ISNUMBER(E204),ISNUMBER(G204)),G204*ABS(D204-E204),"")</f>
        <v/>
      </c>
      <c r="O204" s="36" t="str">
        <f aca="false">IF(AND(K204="Yes",ISNUMBER(L204),ISNUMBER(N204)),(L204-D204)*SIGN(D204-E204)*G204-N(M204),"")</f>
        <v/>
      </c>
      <c r="P204" s="37" t="str">
        <f aca="false">IF(ISNUMBER(O204),IF(N204&gt;0,O204/N204,""),"")</f>
        <v/>
      </c>
      <c r="Q204" s="30"/>
    </row>
    <row r="205" customFormat="false" ht="15" hidden="false" customHeight="false" outlineLevel="0" collapsed="false">
      <c r="A205" s="29"/>
      <c r="B205" s="30"/>
      <c r="C205" s="30"/>
      <c r="D205" s="31"/>
      <c r="E205" s="31"/>
      <c r="F205" s="31"/>
      <c r="G205" s="32"/>
      <c r="H205" s="33"/>
      <c r="I205" s="30"/>
      <c r="J205" s="34" t="str">
        <f aca="false">IF(H205="","",IF(I205="No","Do not trade",IF(H205&gt;=Checklist!$B$14,"Pass","Below min")))</f>
        <v/>
      </c>
      <c r="K205" s="30"/>
      <c r="L205" s="31"/>
      <c r="M205" s="35"/>
      <c r="N205" s="36" t="str">
        <f aca="false">IF(AND(ISNUMBER(D205),ISNUMBER(E205),ISNUMBER(G205)),G205*ABS(D205-E205),"")</f>
        <v/>
      </c>
      <c r="O205" s="36" t="str">
        <f aca="false">IF(AND(K205="Yes",ISNUMBER(L205),ISNUMBER(N205)),(L205-D205)*SIGN(D205-E205)*G205-N(M205),"")</f>
        <v/>
      </c>
      <c r="P205" s="37" t="str">
        <f aca="false">IF(ISNUMBER(O205),IF(N205&gt;0,O205/N205,""),"")</f>
        <v/>
      </c>
      <c r="Q205" s="30"/>
    </row>
    <row r="206" customFormat="false" ht="15" hidden="false" customHeight="false" outlineLevel="0" collapsed="false">
      <c r="A206" s="29"/>
      <c r="B206" s="30"/>
      <c r="C206" s="30"/>
      <c r="D206" s="31"/>
      <c r="E206" s="31"/>
      <c r="F206" s="31"/>
      <c r="G206" s="32"/>
      <c r="H206" s="33"/>
      <c r="I206" s="30"/>
      <c r="J206" s="34" t="str">
        <f aca="false">IF(H206="","",IF(I206="No","Do not trade",IF(H206&gt;=Checklist!$B$14,"Pass","Below min")))</f>
        <v/>
      </c>
      <c r="K206" s="30"/>
      <c r="L206" s="31"/>
      <c r="M206" s="35"/>
      <c r="N206" s="36" t="str">
        <f aca="false">IF(AND(ISNUMBER(D206),ISNUMBER(E206),ISNUMBER(G206)),G206*ABS(D206-E206),"")</f>
        <v/>
      </c>
      <c r="O206" s="36" t="str">
        <f aca="false">IF(AND(K206="Yes",ISNUMBER(L206),ISNUMBER(N206)),(L206-D206)*SIGN(D206-E206)*G206-N(M206),"")</f>
        <v/>
      </c>
      <c r="P206" s="37" t="str">
        <f aca="false">IF(ISNUMBER(O206),IF(N206&gt;0,O206/N206,""),"")</f>
        <v/>
      </c>
      <c r="Q206" s="30"/>
    </row>
    <row r="207" customFormat="false" ht="15" hidden="false" customHeight="false" outlineLevel="0" collapsed="false">
      <c r="A207" s="29"/>
      <c r="B207" s="30"/>
      <c r="C207" s="30"/>
      <c r="D207" s="31"/>
      <c r="E207" s="31"/>
      <c r="F207" s="31"/>
      <c r="G207" s="32"/>
      <c r="H207" s="33"/>
      <c r="I207" s="30"/>
      <c r="J207" s="34" t="str">
        <f aca="false">IF(H207="","",IF(I207="No","Do not trade",IF(H207&gt;=Checklist!$B$14,"Pass","Below min")))</f>
        <v/>
      </c>
      <c r="K207" s="30"/>
      <c r="L207" s="31"/>
      <c r="M207" s="35"/>
      <c r="N207" s="36" t="str">
        <f aca="false">IF(AND(ISNUMBER(D207),ISNUMBER(E207),ISNUMBER(G207)),G207*ABS(D207-E207),"")</f>
        <v/>
      </c>
      <c r="O207" s="36" t="str">
        <f aca="false">IF(AND(K207="Yes",ISNUMBER(L207),ISNUMBER(N207)),(L207-D207)*SIGN(D207-E207)*G207-N(M207),"")</f>
        <v/>
      </c>
      <c r="P207" s="37" t="str">
        <f aca="false">IF(ISNUMBER(O207),IF(N207&gt;0,O207/N207,""),"")</f>
        <v/>
      </c>
      <c r="Q207" s="30"/>
    </row>
    <row r="208" customFormat="false" ht="15" hidden="false" customHeight="false" outlineLevel="0" collapsed="false">
      <c r="A208" s="29"/>
      <c r="B208" s="30"/>
      <c r="C208" s="30"/>
      <c r="D208" s="31"/>
      <c r="E208" s="31"/>
      <c r="F208" s="31"/>
      <c r="G208" s="32"/>
      <c r="H208" s="33"/>
      <c r="I208" s="30"/>
      <c r="J208" s="34" t="str">
        <f aca="false">IF(H208="","",IF(I208="No","Do not trade",IF(H208&gt;=Checklist!$B$14,"Pass","Below min")))</f>
        <v/>
      </c>
      <c r="K208" s="30"/>
      <c r="L208" s="31"/>
      <c r="M208" s="35"/>
      <c r="N208" s="36" t="str">
        <f aca="false">IF(AND(ISNUMBER(D208),ISNUMBER(E208),ISNUMBER(G208)),G208*ABS(D208-E208),"")</f>
        <v/>
      </c>
      <c r="O208" s="36" t="str">
        <f aca="false">IF(AND(K208="Yes",ISNUMBER(L208),ISNUMBER(N208)),(L208-D208)*SIGN(D208-E208)*G208-N(M208),"")</f>
        <v/>
      </c>
      <c r="P208" s="37" t="str">
        <f aca="false">IF(ISNUMBER(O208),IF(N208&gt;0,O208/N208,""),"")</f>
        <v/>
      </c>
      <c r="Q208" s="30"/>
    </row>
    <row r="209" customFormat="false" ht="15" hidden="false" customHeight="false" outlineLevel="0" collapsed="false">
      <c r="A209" s="29"/>
      <c r="B209" s="30"/>
      <c r="C209" s="30"/>
      <c r="D209" s="31"/>
      <c r="E209" s="31"/>
      <c r="F209" s="31"/>
      <c r="G209" s="32"/>
      <c r="H209" s="33"/>
      <c r="I209" s="30"/>
      <c r="J209" s="34" t="str">
        <f aca="false">IF(H209="","",IF(I209="No","Do not trade",IF(H209&gt;=Checklist!$B$14,"Pass","Below min")))</f>
        <v/>
      </c>
      <c r="K209" s="30"/>
      <c r="L209" s="31"/>
      <c r="M209" s="35"/>
      <c r="N209" s="36" t="str">
        <f aca="false">IF(AND(ISNUMBER(D209),ISNUMBER(E209),ISNUMBER(G209)),G209*ABS(D209-E209),"")</f>
        <v/>
      </c>
      <c r="O209" s="36" t="str">
        <f aca="false">IF(AND(K209="Yes",ISNUMBER(L209),ISNUMBER(N209)),(L209-D209)*SIGN(D209-E209)*G209-N(M209),"")</f>
        <v/>
      </c>
      <c r="P209" s="37" t="str">
        <f aca="false">IF(ISNUMBER(O209),IF(N209&gt;0,O209/N209,""),"")</f>
        <v/>
      </c>
      <c r="Q209" s="30"/>
    </row>
    <row r="210" customFormat="false" ht="15" hidden="false" customHeight="false" outlineLevel="0" collapsed="false">
      <c r="A210" s="29"/>
      <c r="B210" s="30"/>
      <c r="C210" s="30"/>
      <c r="D210" s="31"/>
      <c r="E210" s="31"/>
      <c r="F210" s="31"/>
      <c r="G210" s="32"/>
      <c r="H210" s="33"/>
      <c r="I210" s="30"/>
      <c r="J210" s="34" t="str">
        <f aca="false">IF(H210="","",IF(I210="No","Do not trade",IF(H210&gt;=Checklist!$B$14,"Pass","Below min")))</f>
        <v/>
      </c>
      <c r="K210" s="30"/>
      <c r="L210" s="31"/>
      <c r="M210" s="35"/>
      <c r="N210" s="36" t="str">
        <f aca="false">IF(AND(ISNUMBER(D210),ISNUMBER(E210),ISNUMBER(G210)),G210*ABS(D210-E210),"")</f>
        <v/>
      </c>
      <c r="O210" s="36" t="str">
        <f aca="false">IF(AND(K210="Yes",ISNUMBER(L210),ISNUMBER(N210)),(L210-D210)*SIGN(D210-E210)*G210-N(M210),"")</f>
        <v/>
      </c>
      <c r="P210" s="37" t="str">
        <f aca="false">IF(ISNUMBER(O210),IF(N210&gt;0,O210/N210,""),"")</f>
        <v/>
      </c>
      <c r="Q210" s="30"/>
    </row>
    <row r="211" customFormat="false" ht="15" hidden="false" customHeight="false" outlineLevel="0" collapsed="false">
      <c r="A211" s="29"/>
      <c r="B211" s="30"/>
      <c r="C211" s="30"/>
      <c r="D211" s="31"/>
      <c r="E211" s="31"/>
      <c r="F211" s="31"/>
      <c r="G211" s="32"/>
      <c r="H211" s="33"/>
      <c r="I211" s="30"/>
      <c r="J211" s="34" t="str">
        <f aca="false">IF(H211="","",IF(I211="No","Do not trade",IF(H211&gt;=Checklist!$B$14,"Pass","Below min")))</f>
        <v/>
      </c>
      <c r="K211" s="30"/>
      <c r="L211" s="31"/>
      <c r="M211" s="35"/>
      <c r="N211" s="36" t="str">
        <f aca="false">IF(AND(ISNUMBER(D211),ISNUMBER(E211),ISNUMBER(G211)),G211*ABS(D211-E211),"")</f>
        <v/>
      </c>
      <c r="O211" s="36" t="str">
        <f aca="false">IF(AND(K211="Yes",ISNUMBER(L211),ISNUMBER(N211)),(L211-D211)*SIGN(D211-E211)*G211-N(M211),"")</f>
        <v/>
      </c>
      <c r="P211" s="37" t="str">
        <f aca="false">IF(ISNUMBER(O211),IF(N211&gt;0,O211/N211,""),"")</f>
        <v/>
      </c>
      <c r="Q211" s="30"/>
    </row>
    <row r="212" customFormat="false" ht="15" hidden="false" customHeight="false" outlineLevel="0" collapsed="false">
      <c r="A212" s="29"/>
      <c r="B212" s="30"/>
      <c r="C212" s="30"/>
      <c r="D212" s="31"/>
      <c r="E212" s="31"/>
      <c r="F212" s="31"/>
      <c r="G212" s="32"/>
      <c r="H212" s="33"/>
      <c r="I212" s="30"/>
      <c r="J212" s="34" t="str">
        <f aca="false">IF(H212="","",IF(I212="No","Do not trade",IF(H212&gt;=Checklist!$B$14,"Pass","Below min")))</f>
        <v/>
      </c>
      <c r="K212" s="30"/>
      <c r="L212" s="31"/>
      <c r="M212" s="35"/>
      <c r="N212" s="36" t="str">
        <f aca="false">IF(AND(ISNUMBER(D212),ISNUMBER(E212),ISNUMBER(G212)),G212*ABS(D212-E212),"")</f>
        <v/>
      </c>
      <c r="O212" s="36" t="str">
        <f aca="false">IF(AND(K212="Yes",ISNUMBER(L212),ISNUMBER(N212)),(L212-D212)*SIGN(D212-E212)*G212-N(M212),"")</f>
        <v/>
      </c>
      <c r="P212" s="37" t="str">
        <f aca="false">IF(ISNUMBER(O212),IF(N212&gt;0,O212/N212,""),"")</f>
        <v/>
      </c>
      <c r="Q212" s="30"/>
    </row>
    <row r="213" customFormat="false" ht="15" hidden="false" customHeight="false" outlineLevel="0" collapsed="false">
      <c r="A213" s="29"/>
      <c r="B213" s="30"/>
      <c r="C213" s="30"/>
      <c r="D213" s="31"/>
      <c r="E213" s="31"/>
      <c r="F213" s="31"/>
      <c r="G213" s="32"/>
      <c r="H213" s="33"/>
      <c r="I213" s="30"/>
      <c r="J213" s="34" t="str">
        <f aca="false">IF(H213="","",IF(I213="No","Do not trade",IF(H213&gt;=Checklist!$B$14,"Pass","Below min")))</f>
        <v/>
      </c>
      <c r="K213" s="30"/>
      <c r="L213" s="31"/>
      <c r="M213" s="35"/>
      <c r="N213" s="36" t="str">
        <f aca="false">IF(AND(ISNUMBER(D213),ISNUMBER(E213),ISNUMBER(G213)),G213*ABS(D213-E213),"")</f>
        <v/>
      </c>
      <c r="O213" s="36" t="str">
        <f aca="false">IF(AND(K213="Yes",ISNUMBER(L213),ISNUMBER(N213)),(L213-D213)*SIGN(D213-E213)*G213-N(M213),"")</f>
        <v/>
      </c>
      <c r="P213" s="37" t="str">
        <f aca="false">IF(ISNUMBER(O213),IF(N213&gt;0,O213/N213,""),"")</f>
        <v/>
      </c>
      <c r="Q213" s="30"/>
    </row>
    <row r="214" customFormat="false" ht="15" hidden="false" customHeight="false" outlineLevel="0" collapsed="false">
      <c r="A214" s="29"/>
      <c r="B214" s="30"/>
      <c r="C214" s="30"/>
      <c r="D214" s="31"/>
      <c r="E214" s="31"/>
      <c r="F214" s="31"/>
      <c r="G214" s="32"/>
      <c r="H214" s="33"/>
      <c r="I214" s="30"/>
      <c r="J214" s="34" t="str">
        <f aca="false">IF(H214="","",IF(I214="No","Do not trade",IF(H214&gt;=Checklist!$B$14,"Pass","Below min")))</f>
        <v/>
      </c>
      <c r="K214" s="30"/>
      <c r="L214" s="31"/>
      <c r="M214" s="35"/>
      <c r="N214" s="36" t="str">
        <f aca="false">IF(AND(ISNUMBER(D214),ISNUMBER(E214),ISNUMBER(G214)),G214*ABS(D214-E214),"")</f>
        <v/>
      </c>
      <c r="O214" s="36" t="str">
        <f aca="false">IF(AND(K214="Yes",ISNUMBER(L214),ISNUMBER(N214)),(L214-D214)*SIGN(D214-E214)*G214-N(M214),"")</f>
        <v/>
      </c>
      <c r="P214" s="37" t="str">
        <f aca="false">IF(ISNUMBER(O214),IF(N214&gt;0,O214/N214,""),"")</f>
        <v/>
      </c>
      <c r="Q214" s="30"/>
    </row>
    <row r="215" customFormat="false" ht="15" hidden="false" customHeight="false" outlineLevel="0" collapsed="false">
      <c r="A215" s="29"/>
      <c r="B215" s="30"/>
      <c r="C215" s="30"/>
      <c r="D215" s="31"/>
      <c r="E215" s="31"/>
      <c r="F215" s="31"/>
      <c r="G215" s="32"/>
      <c r="H215" s="33"/>
      <c r="I215" s="30"/>
      <c r="J215" s="34" t="str">
        <f aca="false">IF(H215="","",IF(I215="No","Do not trade",IF(H215&gt;=Checklist!$B$14,"Pass","Below min")))</f>
        <v/>
      </c>
      <c r="K215" s="30"/>
      <c r="L215" s="31"/>
      <c r="M215" s="35"/>
      <c r="N215" s="36" t="str">
        <f aca="false">IF(AND(ISNUMBER(D215),ISNUMBER(E215),ISNUMBER(G215)),G215*ABS(D215-E215),"")</f>
        <v/>
      </c>
      <c r="O215" s="36" t="str">
        <f aca="false">IF(AND(K215="Yes",ISNUMBER(L215),ISNUMBER(N215)),(L215-D215)*SIGN(D215-E215)*G215-N(M215),"")</f>
        <v/>
      </c>
      <c r="P215" s="37" t="str">
        <f aca="false">IF(ISNUMBER(O215),IF(N215&gt;0,O215/N215,""),"")</f>
        <v/>
      </c>
      <c r="Q215" s="30"/>
    </row>
    <row r="216" customFormat="false" ht="15" hidden="false" customHeight="false" outlineLevel="0" collapsed="false">
      <c r="A216" s="29"/>
      <c r="B216" s="30"/>
      <c r="C216" s="30"/>
      <c r="D216" s="31"/>
      <c r="E216" s="31"/>
      <c r="F216" s="31"/>
      <c r="G216" s="32"/>
      <c r="H216" s="33"/>
      <c r="I216" s="30"/>
      <c r="J216" s="34" t="str">
        <f aca="false">IF(H216="","",IF(I216="No","Do not trade",IF(H216&gt;=Checklist!$B$14,"Pass","Below min")))</f>
        <v/>
      </c>
      <c r="K216" s="30"/>
      <c r="L216" s="31"/>
      <c r="M216" s="35"/>
      <c r="N216" s="36" t="str">
        <f aca="false">IF(AND(ISNUMBER(D216),ISNUMBER(E216),ISNUMBER(G216)),G216*ABS(D216-E216),"")</f>
        <v/>
      </c>
      <c r="O216" s="36" t="str">
        <f aca="false">IF(AND(K216="Yes",ISNUMBER(L216),ISNUMBER(N216)),(L216-D216)*SIGN(D216-E216)*G216-N(M216),"")</f>
        <v/>
      </c>
      <c r="P216" s="37" t="str">
        <f aca="false">IF(ISNUMBER(O216),IF(N216&gt;0,O216/N216,""),"")</f>
        <v/>
      </c>
      <c r="Q216" s="30"/>
    </row>
    <row r="217" customFormat="false" ht="15" hidden="false" customHeight="false" outlineLevel="0" collapsed="false">
      <c r="A217" s="29"/>
      <c r="B217" s="30"/>
      <c r="C217" s="30"/>
      <c r="D217" s="31"/>
      <c r="E217" s="31"/>
      <c r="F217" s="31"/>
      <c r="G217" s="32"/>
      <c r="H217" s="33"/>
      <c r="I217" s="30"/>
      <c r="J217" s="34" t="str">
        <f aca="false">IF(H217="","",IF(I217="No","Do not trade",IF(H217&gt;=Checklist!$B$14,"Pass","Below min")))</f>
        <v/>
      </c>
      <c r="K217" s="30"/>
      <c r="L217" s="31"/>
      <c r="M217" s="35"/>
      <c r="N217" s="36" t="str">
        <f aca="false">IF(AND(ISNUMBER(D217),ISNUMBER(E217),ISNUMBER(G217)),G217*ABS(D217-E217),"")</f>
        <v/>
      </c>
      <c r="O217" s="36" t="str">
        <f aca="false">IF(AND(K217="Yes",ISNUMBER(L217),ISNUMBER(N217)),(L217-D217)*SIGN(D217-E217)*G217-N(M217),"")</f>
        <v/>
      </c>
      <c r="P217" s="37" t="str">
        <f aca="false">IF(ISNUMBER(O217),IF(N217&gt;0,O217/N217,""),"")</f>
        <v/>
      </c>
      <c r="Q217" s="30"/>
    </row>
    <row r="218" customFormat="false" ht="15" hidden="false" customHeight="false" outlineLevel="0" collapsed="false">
      <c r="A218" s="29"/>
      <c r="B218" s="30"/>
      <c r="C218" s="30"/>
      <c r="D218" s="31"/>
      <c r="E218" s="31"/>
      <c r="F218" s="31"/>
      <c r="G218" s="32"/>
      <c r="H218" s="33"/>
      <c r="I218" s="30"/>
      <c r="J218" s="34" t="str">
        <f aca="false">IF(H218="","",IF(I218="No","Do not trade",IF(H218&gt;=Checklist!$B$14,"Pass","Below min")))</f>
        <v/>
      </c>
      <c r="K218" s="30"/>
      <c r="L218" s="31"/>
      <c r="M218" s="35"/>
      <c r="N218" s="36" t="str">
        <f aca="false">IF(AND(ISNUMBER(D218),ISNUMBER(E218),ISNUMBER(G218)),G218*ABS(D218-E218),"")</f>
        <v/>
      </c>
      <c r="O218" s="36" t="str">
        <f aca="false">IF(AND(K218="Yes",ISNUMBER(L218),ISNUMBER(N218)),(L218-D218)*SIGN(D218-E218)*G218-N(M218),"")</f>
        <v/>
      </c>
      <c r="P218" s="37" t="str">
        <f aca="false">IF(ISNUMBER(O218),IF(N218&gt;0,O218/N218,""),"")</f>
        <v/>
      </c>
      <c r="Q218" s="30"/>
    </row>
    <row r="219" customFormat="false" ht="15" hidden="false" customHeight="false" outlineLevel="0" collapsed="false">
      <c r="A219" s="29"/>
      <c r="B219" s="30"/>
      <c r="C219" s="30"/>
      <c r="D219" s="31"/>
      <c r="E219" s="31"/>
      <c r="F219" s="31"/>
      <c r="G219" s="32"/>
      <c r="H219" s="33"/>
      <c r="I219" s="30"/>
      <c r="J219" s="34" t="str">
        <f aca="false">IF(H219="","",IF(I219="No","Do not trade",IF(H219&gt;=Checklist!$B$14,"Pass","Below min")))</f>
        <v/>
      </c>
      <c r="K219" s="30"/>
      <c r="L219" s="31"/>
      <c r="M219" s="35"/>
      <c r="N219" s="36" t="str">
        <f aca="false">IF(AND(ISNUMBER(D219),ISNUMBER(E219),ISNUMBER(G219)),G219*ABS(D219-E219),"")</f>
        <v/>
      </c>
      <c r="O219" s="36" t="str">
        <f aca="false">IF(AND(K219="Yes",ISNUMBER(L219),ISNUMBER(N219)),(L219-D219)*SIGN(D219-E219)*G219-N(M219),"")</f>
        <v/>
      </c>
      <c r="P219" s="37" t="str">
        <f aca="false">IF(ISNUMBER(O219),IF(N219&gt;0,O219/N219,""),"")</f>
        <v/>
      </c>
      <c r="Q219" s="30"/>
    </row>
    <row r="220" customFormat="false" ht="15" hidden="false" customHeight="false" outlineLevel="0" collapsed="false">
      <c r="A220" s="29"/>
      <c r="B220" s="30"/>
      <c r="C220" s="30"/>
      <c r="D220" s="31"/>
      <c r="E220" s="31"/>
      <c r="F220" s="31"/>
      <c r="G220" s="32"/>
      <c r="H220" s="33"/>
      <c r="I220" s="30"/>
      <c r="J220" s="34" t="str">
        <f aca="false">IF(H220="","",IF(I220="No","Do not trade",IF(H220&gt;=Checklist!$B$14,"Pass","Below min")))</f>
        <v/>
      </c>
      <c r="K220" s="30"/>
      <c r="L220" s="31"/>
      <c r="M220" s="35"/>
      <c r="N220" s="36" t="str">
        <f aca="false">IF(AND(ISNUMBER(D220),ISNUMBER(E220),ISNUMBER(G220)),G220*ABS(D220-E220),"")</f>
        <v/>
      </c>
      <c r="O220" s="36" t="str">
        <f aca="false">IF(AND(K220="Yes",ISNUMBER(L220),ISNUMBER(N220)),(L220-D220)*SIGN(D220-E220)*G220-N(M220),"")</f>
        <v/>
      </c>
      <c r="P220" s="37" t="str">
        <f aca="false">IF(ISNUMBER(O220),IF(N220&gt;0,O220/N220,""),"")</f>
        <v/>
      </c>
      <c r="Q220" s="30"/>
    </row>
    <row r="221" customFormat="false" ht="15" hidden="false" customHeight="false" outlineLevel="0" collapsed="false">
      <c r="A221" s="29"/>
      <c r="B221" s="30"/>
      <c r="C221" s="30"/>
      <c r="D221" s="31"/>
      <c r="E221" s="31"/>
      <c r="F221" s="31"/>
      <c r="G221" s="32"/>
      <c r="H221" s="33"/>
      <c r="I221" s="30"/>
      <c r="J221" s="34" t="str">
        <f aca="false">IF(H221="","",IF(I221="No","Do not trade",IF(H221&gt;=Checklist!$B$14,"Pass","Below min")))</f>
        <v/>
      </c>
      <c r="K221" s="30"/>
      <c r="L221" s="31"/>
      <c r="M221" s="35"/>
      <c r="N221" s="36" t="str">
        <f aca="false">IF(AND(ISNUMBER(D221),ISNUMBER(E221),ISNUMBER(G221)),G221*ABS(D221-E221),"")</f>
        <v/>
      </c>
      <c r="O221" s="36" t="str">
        <f aca="false">IF(AND(K221="Yes",ISNUMBER(L221),ISNUMBER(N221)),(L221-D221)*SIGN(D221-E221)*G221-N(M221),"")</f>
        <v/>
      </c>
      <c r="P221" s="37" t="str">
        <f aca="false">IF(ISNUMBER(O221),IF(N221&gt;0,O221/N221,""),"")</f>
        <v/>
      </c>
      <c r="Q221" s="30"/>
    </row>
    <row r="222" customFormat="false" ht="15" hidden="false" customHeight="false" outlineLevel="0" collapsed="false">
      <c r="A222" s="29"/>
      <c r="B222" s="30"/>
      <c r="C222" s="30"/>
      <c r="D222" s="31"/>
      <c r="E222" s="31"/>
      <c r="F222" s="31"/>
      <c r="G222" s="32"/>
      <c r="H222" s="33"/>
      <c r="I222" s="30"/>
      <c r="J222" s="34" t="str">
        <f aca="false">IF(H222="","",IF(I222="No","Do not trade",IF(H222&gt;=Checklist!$B$14,"Pass","Below min")))</f>
        <v/>
      </c>
      <c r="K222" s="30"/>
      <c r="L222" s="31"/>
      <c r="M222" s="35"/>
      <c r="N222" s="36" t="str">
        <f aca="false">IF(AND(ISNUMBER(D222),ISNUMBER(E222),ISNUMBER(G222)),G222*ABS(D222-E222),"")</f>
        <v/>
      </c>
      <c r="O222" s="36" t="str">
        <f aca="false">IF(AND(K222="Yes",ISNUMBER(L222),ISNUMBER(N222)),(L222-D222)*SIGN(D222-E222)*G222-N(M222),"")</f>
        <v/>
      </c>
      <c r="P222" s="37" t="str">
        <f aca="false">IF(ISNUMBER(O222),IF(N222&gt;0,O222/N222,""),"")</f>
        <v/>
      </c>
      <c r="Q222" s="30"/>
    </row>
    <row r="223" customFormat="false" ht="15" hidden="false" customHeight="false" outlineLevel="0" collapsed="false">
      <c r="A223" s="29"/>
      <c r="B223" s="30"/>
      <c r="C223" s="30"/>
      <c r="D223" s="31"/>
      <c r="E223" s="31"/>
      <c r="F223" s="31"/>
      <c r="G223" s="32"/>
      <c r="H223" s="33"/>
      <c r="I223" s="30"/>
      <c r="J223" s="34" t="str">
        <f aca="false">IF(H223="","",IF(I223="No","Do not trade",IF(H223&gt;=Checklist!$B$14,"Pass","Below min")))</f>
        <v/>
      </c>
      <c r="K223" s="30"/>
      <c r="L223" s="31"/>
      <c r="M223" s="35"/>
      <c r="N223" s="36" t="str">
        <f aca="false">IF(AND(ISNUMBER(D223),ISNUMBER(E223),ISNUMBER(G223)),G223*ABS(D223-E223),"")</f>
        <v/>
      </c>
      <c r="O223" s="36" t="str">
        <f aca="false">IF(AND(K223="Yes",ISNUMBER(L223),ISNUMBER(N223)),(L223-D223)*SIGN(D223-E223)*G223-N(M223),"")</f>
        <v/>
      </c>
      <c r="P223" s="37" t="str">
        <f aca="false">IF(ISNUMBER(O223),IF(N223&gt;0,O223/N223,""),"")</f>
        <v/>
      </c>
      <c r="Q223" s="30"/>
    </row>
    <row r="224" customFormat="false" ht="15" hidden="false" customHeight="false" outlineLevel="0" collapsed="false">
      <c r="A224" s="29"/>
      <c r="B224" s="30"/>
      <c r="C224" s="30"/>
      <c r="D224" s="31"/>
      <c r="E224" s="31"/>
      <c r="F224" s="31"/>
      <c r="G224" s="32"/>
      <c r="H224" s="33"/>
      <c r="I224" s="30"/>
      <c r="J224" s="34" t="str">
        <f aca="false">IF(H224="","",IF(I224="No","Do not trade",IF(H224&gt;=Checklist!$B$14,"Pass","Below min")))</f>
        <v/>
      </c>
      <c r="K224" s="30"/>
      <c r="L224" s="31"/>
      <c r="M224" s="35"/>
      <c r="N224" s="36" t="str">
        <f aca="false">IF(AND(ISNUMBER(D224),ISNUMBER(E224),ISNUMBER(G224)),G224*ABS(D224-E224),"")</f>
        <v/>
      </c>
      <c r="O224" s="36" t="str">
        <f aca="false">IF(AND(K224="Yes",ISNUMBER(L224),ISNUMBER(N224)),(L224-D224)*SIGN(D224-E224)*G224-N(M224),"")</f>
        <v/>
      </c>
      <c r="P224" s="37" t="str">
        <f aca="false">IF(ISNUMBER(O224),IF(N224&gt;0,O224/N224,""),"")</f>
        <v/>
      </c>
      <c r="Q224" s="30"/>
    </row>
    <row r="225" customFormat="false" ht="15" hidden="false" customHeight="false" outlineLevel="0" collapsed="false">
      <c r="A225" s="29"/>
      <c r="B225" s="30"/>
      <c r="C225" s="30"/>
      <c r="D225" s="31"/>
      <c r="E225" s="31"/>
      <c r="F225" s="31"/>
      <c r="G225" s="32"/>
      <c r="H225" s="33"/>
      <c r="I225" s="30"/>
      <c r="J225" s="34" t="str">
        <f aca="false">IF(H225="","",IF(I225="No","Do not trade",IF(H225&gt;=Checklist!$B$14,"Pass","Below min")))</f>
        <v/>
      </c>
      <c r="K225" s="30"/>
      <c r="L225" s="31"/>
      <c r="M225" s="35"/>
      <c r="N225" s="36" t="str">
        <f aca="false">IF(AND(ISNUMBER(D225),ISNUMBER(E225),ISNUMBER(G225)),G225*ABS(D225-E225),"")</f>
        <v/>
      </c>
      <c r="O225" s="36" t="str">
        <f aca="false">IF(AND(K225="Yes",ISNUMBER(L225),ISNUMBER(N225)),(L225-D225)*SIGN(D225-E225)*G225-N(M225),"")</f>
        <v/>
      </c>
      <c r="P225" s="37" t="str">
        <f aca="false">IF(ISNUMBER(O225),IF(N225&gt;0,O225/N225,""),"")</f>
        <v/>
      </c>
      <c r="Q225" s="30"/>
    </row>
    <row r="226" customFormat="false" ht="15" hidden="false" customHeight="false" outlineLevel="0" collapsed="false">
      <c r="A226" s="29"/>
      <c r="B226" s="30"/>
      <c r="C226" s="30"/>
      <c r="D226" s="31"/>
      <c r="E226" s="31"/>
      <c r="F226" s="31"/>
      <c r="G226" s="32"/>
      <c r="H226" s="33"/>
      <c r="I226" s="30"/>
      <c r="J226" s="34" t="str">
        <f aca="false">IF(H226="","",IF(I226="No","Do not trade",IF(H226&gt;=Checklist!$B$14,"Pass","Below min")))</f>
        <v/>
      </c>
      <c r="K226" s="30"/>
      <c r="L226" s="31"/>
      <c r="M226" s="35"/>
      <c r="N226" s="36" t="str">
        <f aca="false">IF(AND(ISNUMBER(D226),ISNUMBER(E226),ISNUMBER(G226)),G226*ABS(D226-E226),"")</f>
        <v/>
      </c>
      <c r="O226" s="36" t="str">
        <f aca="false">IF(AND(K226="Yes",ISNUMBER(L226),ISNUMBER(N226)),(L226-D226)*SIGN(D226-E226)*G226-N(M226),"")</f>
        <v/>
      </c>
      <c r="P226" s="37" t="str">
        <f aca="false">IF(ISNUMBER(O226),IF(N226&gt;0,O226/N226,""),"")</f>
        <v/>
      </c>
      <c r="Q226" s="30"/>
    </row>
    <row r="227" customFormat="false" ht="15" hidden="false" customHeight="false" outlineLevel="0" collapsed="false">
      <c r="A227" s="29"/>
      <c r="B227" s="30"/>
      <c r="C227" s="30"/>
      <c r="D227" s="31"/>
      <c r="E227" s="31"/>
      <c r="F227" s="31"/>
      <c r="G227" s="32"/>
      <c r="H227" s="33"/>
      <c r="I227" s="30"/>
      <c r="J227" s="34" t="str">
        <f aca="false">IF(H227="","",IF(I227="No","Do not trade",IF(H227&gt;=Checklist!$B$14,"Pass","Below min")))</f>
        <v/>
      </c>
      <c r="K227" s="30"/>
      <c r="L227" s="31"/>
      <c r="M227" s="35"/>
      <c r="N227" s="36" t="str">
        <f aca="false">IF(AND(ISNUMBER(D227),ISNUMBER(E227),ISNUMBER(G227)),G227*ABS(D227-E227),"")</f>
        <v/>
      </c>
      <c r="O227" s="36" t="str">
        <f aca="false">IF(AND(K227="Yes",ISNUMBER(L227),ISNUMBER(N227)),(L227-D227)*SIGN(D227-E227)*G227-N(M227),"")</f>
        <v/>
      </c>
      <c r="P227" s="37" t="str">
        <f aca="false">IF(ISNUMBER(O227),IF(N227&gt;0,O227/N227,""),"")</f>
        <v/>
      </c>
      <c r="Q227" s="30"/>
    </row>
    <row r="228" customFormat="false" ht="15" hidden="false" customHeight="false" outlineLevel="0" collapsed="false">
      <c r="A228" s="29"/>
      <c r="B228" s="30"/>
      <c r="C228" s="30"/>
      <c r="D228" s="31"/>
      <c r="E228" s="31"/>
      <c r="F228" s="31"/>
      <c r="G228" s="32"/>
      <c r="H228" s="33"/>
      <c r="I228" s="30"/>
      <c r="J228" s="34" t="str">
        <f aca="false">IF(H228="","",IF(I228="No","Do not trade",IF(H228&gt;=Checklist!$B$14,"Pass","Below min")))</f>
        <v/>
      </c>
      <c r="K228" s="30"/>
      <c r="L228" s="31"/>
      <c r="M228" s="35"/>
      <c r="N228" s="36" t="str">
        <f aca="false">IF(AND(ISNUMBER(D228),ISNUMBER(E228),ISNUMBER(G228)),G228*ABS(D228-E228),"")</f>
        <v/>
      </c>
      <c r="O228" s="36" t="str">
        <f aca="false">IF(AND(K228="Yes",ISNUMBER(L228),ISNUMBER(N228)),(L228-D228)*SIGN(D228-E228)*G228-N(M228),"")</f>
        <v/>
      </c>
      <c r="P228" s="37" t="str">
        <f aca="false">IF(ISNUMBER(O228),IF(N228&gt;0,O228/N228,""),"")</f>
        <v/>
      </c>
      <c r="Q228" s="30"/>
    </row>
    <row r="229" customFormat="false" ht="15" hidden="false" customHeight="false" outlineLevel="0" collapsed="false">
      <c r="A229" s="29"/>
      <c r="B229" s="30"/>
      <c r="C229" s="30"/>
      <c r="D229" s="31"/>
      <c r="E229" s="31"/>
      <c r="F229" s="31"/>
      <c r="G229" s="32"/>
      <c r="H229" s="33"/>
      <c r="I229" s="30"/>
      <c r="J229" s="34" t="str">
        <f aca="false">IF(H229="","",IF(I229="No","Do not trade",IF(H229&gt;=Checklist!$B$14,"Pass","Below min")))</f>
        <v/>
      </c>
      <c r="K229" s="30"/>
      <c r="L229" s="31"/>
      <c r="M229" s="35"/>
      <c r="N229" s="36" t="str">
        <f aca="false">IF(AND(ISNUMBER(D229),ISNUMBER(E229),ISNUMBER(G229)),G229*ABS(D229-E229),"")</f>
        <v/>
      </c>
      <c r="O229" s="36" t="str">
        <f aca="false">IF(AND(K229="Yes",ISNUMBER(L229),ISNUMBER(N229)),(L229-D229)*SIGN(D229-E229)*G229-N(M229),"")</f>
        <v/>
      </c>
      <c r="P229" s="37" t="str">
        <f aca="false">IF(ISNUMBER(O229),IF(N229&gt;0,O229/N229,""),"")</f>
        <v/>
      </c>
      <c r="Q229" s="30"/>
    </row>
    <row r="230" customFormat="false" ht="15" hidden="false" customHeight="false" outlineLevel="0" collapsed="false">
      <c r="A230" s="29"/>
      <c r="B230" s="30"/>
      <c r="C230" s="30"/>
      <c r="D230" s="31"/>
      <c r="E230" s="31"/>
      <c r="F230" s="31"/>
      <c r="G230" s="32"/>
      <c r="H230" s="33"/>
      <c r="I230" s="30"/>
      <c r="J230" s="34" t="str">
        <f aca="false">IF(H230="","",IF(I230="No","Do not trade",IF(H230&gt;=Checklist!$B$14,"Pass","Below min")))</f>
        <v/>
      </c>
      <c r="K230" s="30"/>
      <c r="L230" s="31"/>
      <c r="M230" s="35"/>
      <c r="N230" s="36" t="str">
        <f aca="false">IF(AND(ISNUMBER(D230),ISNUMBER(E230),ISNUMBER(G230)),G230*ABS(D230-E230),"")</f>
        <v/>
      </c>
      <c r="O230" s="36" t="str">
        <f aca="false">IF(AND(K230="Yes",ISNUMBER(L230),ISNUMBER(N230)),(L230-D230)*SIGN(D230-E230)*G230-N(M230),"")</f>
        <v/>
      </c>
      <c r="P230" s="37" t="str">
        <f aca="false">IF(ISNUMBER(O230),IF(N230&gt;0,O230/N230,""),"")</f>
        <v/>
      </c>
      <c r="Q230" s="30"/>
    </row>
    <row r="231" customFormat="false" ht="15" hidden="false" customHeight="false" outlineLevel="0" collapsed="false">
      <c r="A231" s="29"/>
      <c r="B231" s="30"/>
      <c r="C231" s="30"/>
      <c r="D231" s="31"/>
      <c r="E231" s="31"/>
      <c r="F231" s="31"/>
      <c r="G231" s="32"/>
      <c r="H231" s="33"/>
      <c r="I231" s="30"/>
      <c r="J231" s="34" t="str">
        <f aca="false">IF(H231="","",IF(I231="No","Do not trade",IF(H231&gt;=Checklist!$B$14,"Pass","Below min")))</f>
        <v/>
      </c>
      <c r="K231" s="30"/>
      <c r="L231" s="31"/>
      <c r="M231" s="35"/>
      <c r="N231" s="36" t="str">
        <f aca="false">IF(AND(ISNUMBER(D231),ISNUMBER(E231),ISNUMBER(G231)),G231*ABS(D231-E231),"")</f>
        <v/>
      </c>
      <c r="O231" s="36" t="str">
        <f aca="false">IF(AND(K231="Yes",ISNUMBER(L231),ISNUMBER(N231)),(L231-D231)*SIGN(D231-E231)*G231-N(M231),"")</f>
        <v/>
      </c>
      <c r="P231" s="37" t="str">
        <f aca="false">IF(ISNUMBER(O231),IF(N231&gt;0,O231/N231,""),"")</f>
        <v/>
      </c>
      <c r="Q231" s="30"/>
    </row>
    <row r="232" customFormat="false" ht="15" hidden="false" customHeight="false" outlineLevel="0" collapsed="false">
      <c r="A232" s="29"/>
      <c r="B232" s="30"/>
      <c r="C232" s="30"/>
      <c r="D232" s="31"/>
      <c r="E232" s="31"/>
      <c r="F232" s="31"/>
      <c r="G232" s="32"/>
      <c r="H232" s="33"/>
      <c r="I232" s="30"/>
      <c r="J232" s="34" t="str">
        <f aca="false">IF(H232="","",IF(I232="No","Do not trade",IF(H232&gt;=Checklist!$B$14,"Pass","Below min")))</f>
        <v/>
      </c>
      <c r="K232" s="30"/>
      <c r="L232" s="31"/>
      <c r="M232" s="35"/>
      <c r="N232" s="36" t="str">
        <f aca="false">IF(AND(ISNUMBER(D232),ISNUMBER(E232),ISNUMBER(G232)),G232*ABS(D232-E232),"")</f>
        <v/>
      </c>
      <c r="O232" s="36" t="str">
        <f aca="false">IF(AND(K232="Yes",ISNUMBER(L232),ISNUMBER(N232)),(L232-D232)*SIGN(D232-E232)*G232-N(M232),"")</f>
        <v/>
      </c>
      <c r="P232" s="37" t="str">
        <f aca="false">IF(ISNUMBER(O232),IF(N232&gt;0,O232/N232,""),"")</f>
        <v/>
      </c>
      <c r="Q232" s="30"/>
    </row>
    <row r="233" customFormat="false" ht="15" hidden="false" customHeight="false" outlineLevel="0" collapsed="false">
      <c r="A233" s="29"/>
      <c r="B233" s="30"/>
      <c r="C233" s="30"/>
      <c r="D233" s="31"/>
      <c r="E233" s="31"/>
      <c r="F233" s="31"/>
      <c r="G233" s="32"/>
      <c r="H233" s="33"/>
      <c r="I233" s="30"/>
      <c r="J233" s="34" t="str">
        <f aca="false">IF(H233="","",IF(I233="No","Do not trade",IF(H233&gt;=Checklist!$B$14,"Pass","Below min")))</f>
        <v/>
      </c>
      <c r="K233" s="30"/>
      <c r="L233" s="31"/>
      <c r="M233" s="35"/>
      <c r="N233" s="36" t="str">
        <f aca="false">IF(AND(ISNUMBER(D233),ISNUMBER(E233),ISNUMBER(G233)),G233*ABS(D233-E233),"")</f>
        <v/>
      </c>
      <c r="O233" s="36" t="str">
        <f aca="false">IF(AND(K233="Yes",ISNUMBER(L233),ISNUMBER(N233)),(L233-D233)*SIGN(D233-E233)*G233-N(M233),"")</f>
        <v/>
      </c>
      <c r="P233" s="37" t="str">
        <f aca="false">IF(ISNUMBER(O233),IF(N233&gt;0,O233/N233,""),"")</f>
        <v/>
      </c>
      <c r="Q233" s="30"/>
    </row>
    <row r="234" customFormat="false" ht="15" hidden="false" customHeight="false" outlineLevel="0" collapsed="false">
      <c r="A234" s="29"/>
      <c r="B234" s="30"/>
      <c r="C234" s="30"/>
      <c r="D234" s="31"/>
      <c r="E234" s="31"/>
      <c r="F234" s="31"/>
      <c r="G234" s="32"/>
      <c r="H234" s="33"/>
      <c r="I234" s="30"/>
      <c r="J234" s="34" t="str">
        <f aca="false">IF(H234="","",IF(I234="No","Do not trade",IF(H234&gt;=Checklist!$B$14,"Pass","Below min")))</f>
        <v/>
      </c>
      <c r="K234" s="30"/>
      <c r="L234" s="31"/>
      <c r="M234" s="35"/>
      <c r="N234" s="36" t="str">
        <f aca="false">IF(AND(ISNUMBER(D234),ISNUMBER(E234),ISNUMBER(G234)),G234*ABS(D234-E234),"")</f>
        <v/>
      </c>
      <c r="O234" s="36" t="str">
        <f aca="false">IF(AND(K234="Yes",ISNUMBER(L234),ISNUMBER(N234)),(L234-D234)*SIGN(D234-E234)*G234-N(M234),"")</f>
        <v/>
      </c>
      <c r="P234" s="37" t="str">
        <f aca="false">IF(ISNUMBER(O234),IF(N234&gt;0,O234/N234,""),"")</f>
        <v/>
      </c>
      <c r="Q234" s="30"/>
    </row>
    <row r="235" customFormat="false" ht="15" hidden="false" customHeight="false" outlineLevel="0" collapsed="false">
      <c r="A235" s="29"/>
      <c r="B235" s="30"/>
      <c r="C235" s="30"/>
      <c r="D235" s="31"/>
      <c r="E235" s="31"/>
      <c r="F235" s="31"/>
      <c r="G235" s="32"/>
      <c r="H235" s="33"/>
      <c r="I235" s="30"/>
      <c r="J235" s="34" t="str">
        <f aca="false">IF(H235="","",IF(I235="No","Do not trade",IF(H235&gt;=Checklist!$B$14,"Pass","Below min")))</f>
        <v/>
      </c>
      <c r="K235" s="30"/>
      <c r="L235" s="31"/>
      <c r="M235" s="35"/>
      <c r="N235" s="36" t="str">
        <f aca="false">IF(AND(ISNUMBER(D235),ISNUMBER(E235),ISNUMBER(G235)),G235*ABS(D235-E235),"")</f>
        <v/>
      </c>
      <c r="O235" s="36" t="str">
        <f aca="false">IF(AND(K235="Yes",ISNUMBER(L235),ISNUMBER(N235)),(L235-D235)*SIGN(D235-E235)*G235-N(M235),"")</f>
        <v/>
      </c>
      <c r="P235" s="37" t="str">
        <f aca="false">IF(ISNUMBER(O235),IF(N235&gt;0,O235/N235,""),"")</f>
        <v/>
      </c>
      <c r="Q235" s="30"/>
    </row>
    <row r="236" customFormat="false" ht="15" hidden="false" customHeight="false" outlineLevel="0" collapsed="false">
      <c r="A236" s="29"/>
      <c r="B236" s="30"/>
      <c r="C236" s="30"/>
      <c r="D236" s="31"/>
      <c r="E236" s="31"/>
      <c r="F236" s="31"/>
      <c r="G236" s="32"/>
      <c r="H236" s="33"/>
      <c r="I236" s="30"/>
      <c r="J236" s="34" t="str">
        <f aca="false">IF(H236="","",IF(I236="No","Do not trade",IF(H236&gt;=Checklist!$B$14,"Pass","Below min")))</f>
        <v/>
      </c>
      <c r="K236" s="30"/>
      <c r="L236" s="31"/>
      <c r="M236" s="35"/>
      <c r="N236" s="36" t="str">
        <f aca="false">IF(AND(ISNUMBER(D236),ISNUMBER(E236),ISNUMBER(G236)),G236*ABS(D236-E236),"")</f>
        <v/>
      </c>
      <c r="O236" s="36" t="str">
        <f aca="false">IF(AND(K236="Yes",ISNUMBER(L236),ISNUMBER(N236)),(L236-D236)*SIGN(D236-E236)*G236-N(M236),"")</f>
        <v/>
      </c>
      <c r="P236" s="37" t="str">
        <f aca="false">IF(ISNUMBER(O236),IF(N236&gt;0,O236/N236,""),"")</f>
        <v/>
      </c>
      <c r="Q236" s="30"/>
    </row>
    <row r="237" customFormat="false" ht="15" hidden="false" customHeight="false" outlineLevel="0" collapsed="false">
      <c r="A237" s="29"/>
      <c r="B237" s="30"/>
      <c r="C237" s="30"/>
      <c r="D237" s="31"/>
      <c r="E237" s="31"/>
      <c r="F237" s="31"/>
      <c r="G237" s="32"/>
      <c r="H237" s="33"/>
      <c r="I237" s="30"/>
      <c r="J237" s="34" t="str">
        <f aca="false">IF(H237="","",IF(I237="No","Do not trade",IF(H237&gt;=Checklist!$B$14,"Pass","Below min")))</f>
        <v/>
      </c>
      <c r="K237" s="30"/>
      <c r="L237" s="31"/>
      <c r="M237" s="35"/>
      <c r="N237" s="36" t="str">
        <f aca="false">IF(AND(ISNUMBER(D237),ISNUMBER(E237),ISNUMBER(G237)),G237*ABS(D237-E237),"")</f>
        <v/>
      </c>
      <c r="O237" s="36" t="str">
        <f aca="false">IF(AND(K237="Yes",ISNUMBER(L237),ISNUMBER(N237)),(L237-D237)*SIGN(D237-E237)*G237-N(M237),"")</f>
        <v/>
      </c>
      <c r="P237" s="37" t="str">
        <f aca="false">IF(ISNUMBER(O237),IF(N237&gt;0,O237/N237,""),"")</f>
        <v/>
      </c>
      <c r="Q237" s="30"/>
    </row>
    <row r="238" customFormat="false" ht="15" hidden="false" customHeight="false" outlineLevel="0" collapsed="false">
      <c r="A238" s="29"/>
      <c r="B238" s="30"/>
      <c r="C238" s="30"/>
      <c r="D238" s="31"/>
      <c r="E238" s="31"/>
      <c r="F238" s="31"/>
      <c r="G238" s="32"/>
      <c r="H238" s="33"/>
      <c r="I238" s="30"/>
      <c r="J238" s="34" t="str">
        <f aca="false">IF(H238="","",IF(I238="No","Do not trade",IF(H238&gt;=Checklist!$B$14,"Pass","Below min")))</f>
        <v/>
      </c>
      <c r="K238" s="30"/>
      <c r="L238" s="31"/>
      <c r="M238" s="35"/>
      <c r="N238" s="36" t="str">
        <f aca="false">IF(AND(ISNUMBER(D238),ISNUMBER(E238),ISNUMBER(G238)),G238*ABS(D238-E238),"")</f>
        <v/>
      </c>
      <c r="O238" s="36" t="str">
        <f aca="false">IF(AND(K238="Yes",ISNUMBER(L238),ISNUMBER(N238)),(L238-D238)*SIGN(D238-E238)*G238-N(M238),"")</f>
        <v/>
      </c>
      <c r="P238" s="37" t="str">
        <f aca="false">IF(ISNUMBER(O238),IF(N238&gt;0,O238/N238,""),"")</f>
        <v/>
      </c>
      <c r="Q238" s="30"/>
    </row>
    <row r="239" customFormat="false" ht="15" hidden="false" customHeight="false" outlineLevel="0" collapsed="false">
      <c r="A239" s="29"/>
      <c r="B239" s="30"/>
      <c r="C239" s="30"/>
      <c r="D239" s="31"/>
      <c r="E239" s="31"/>
      <c r="F239" s="31"/>
      <c r="G239" s="32"/>
      <c r="H239" s="33"/>
      <c r="I239" s="30"/>
      <c r="J239" s="34" t="str">
        <f aca="false">IF(H239="","",IF(I239="No","Do not trade",IF(H239&gt;=Checklist!$B$14,"Pass","Below min")))</f>
        <v/>
      </c>
      <c r="K239" s="30"/>
      <c r="L239" s="31"/>
      <c r="M239" s="35"/>
      <c r="N239" s="36" t="str">
        <f aca="false">IF(AND(ISNUMBER(D239),ISNUMBER(E239),ISNUMBER(G239)),G239*ABS(D239-E239),"")</f>
        <v/>
      </c>
      <c r="O239" s="36" t="str">
        <f aca="false">IF(AND(K239="Yes",ISNUMBER(L239),ISNUMBER(N239)),(L239-D239)*SIGN(D239-E239)*G239-N(M239),"")</f>
        <v/>
      </c>
      <c r="P239" s="37" t="str">
        <f aca="false">IF(ISNUMBER(O239),IF(N239&gt;0,O239/N239,""),"")</f>
        <v/>
      </c>
      <c r="Q239" s="30"/>
    </row>
    <row r="240" customFormat="false" ht="15" hidden="false" customHeight="false" outlineLevel="0" collapsed="false">
      <c r="A240" s="29"/>
      <c r="B240" s="30"/>
      <c r="C240" s="30"/>
      <c r="D240" s="31"/>
      <c r="E240" s="31"/>
      <c r="F240" s="31"/>
      <c r="G240" s="32"/>
      <c r="H240" s="33"/>
      <c r="I240" s="30"/>
      <c r="J240" s="34" t="str">
        <f aca="false">IF(H240="","",IF(I240="No","Do not trade",IF(H240&gt;=Checklist!$B$14,"Pass","Below min")))</f>
        <v/>
      </c>
      <c r="K240" s="30"/>
      <c r="L240" s="31"/>
      <c r="M240" s="35"/>
      <c r="N240" s="36" t="str">
        <f aca="false">IF(AND(ISNUMBER(D240),ISNUMBER(E240),ISNUMBER(G240)),G240*ABS(D240-E240),"")</f>
        <v/>
      </c>
      <c r="O240" s="36" t="str">
        <f aca="false">IF(AND(K240="Yes",ISNUMBER(L240),ISNUMBER(N240)),(L240-D240)*SIGN(D240-E240)*G240-N(M240),"")</f>
        <v/>
      </c>
      <c r="P240" s="37" t="str">
        <f aca="false">IF(ISNUMBER(O240),IF(N240&gt;0,O240/N240,""),"")</f>
        <v/>
      </c>
      <c r="Q240" s="30"/>
    </row>
    <row r="241" customFormat="false" ht="15" hidden="false" customHeight="false" outlineLevel="0" collapsed="false">
      <c r="A241" s="29"/>
      <c r="B241" s="30"/>
      <c r="C241" s="30"/>
      <c r="D241" s="31"/>
      <c r="E241" s="31"/>
      <c r="F241" s="31"/>
      <c r="G241" s="32"/>
      <c r="H241" s="33"/>
      <c r="I241" s="30"/>
      <c r="J241" s="34" t="str">
        <f aca="false">IF(H241="","",IF(I241="No","Do not trade",IF(H241&gt;=Checklist!$B$14,"Pass","Below min")))</f>
        <v/>
      </c>
      <c r="K241" s="30"/>
      <c r="L241" s="31"/>
      <c r="M241" s="35"/>
      <c r="N241" s="36" t="str">
        <f aca="false">IF(AND(ISNUMBER(D241),ISNUMBER(E241),ISNUMBER(G241)),G241*ABS(D241-E241),"")</f>
        <v/>
      </c>
      <c r="O241" s="36" t="str">
        <f aca="false">IF(AND(K241="Yes",ISNUMBER(L241),ISNUMBER(N241)),(L241-D241)*SIGN(D241-E241)*G241-N(M241),"")</f>
        <v/>
      </c>
      <c r="P241" s="37" t="str">
        <f aca="false">IF(ISNUMBER(O241),IF(N241&gt;0,O241/N241,""),"")</f>
        <v/>
      </c>
      <c r="Q241" s="30"/>
    </row>
    <row r="242" customFormat="false" ht="15" hidden="false" customHeight="false" outlineLevel="0" collapsed="false">
      <c r="A242" s="29"/>
      <c r="B242" s="30"/>
      <c r="C242" s="30"/>
      <c r="D242" s="31"/>
      <c r="E242" s="31"/>
      <c r="F242" s="31"/>
      <c r="G242" s="32"/>
      <c r="H242" s="33"/>
      <c r="I242" s="30"/>
      <c r="J242" s="34" t="str">
        <f aca="false">IF(H242="","",IF(I242="No","Do not trade",IF(H242&gt;=Checklist!$B$14,"Pass","Below min")))</f>
        <v/>
      </c>
      <c r="K242" s="30"/>
      <c r="L242" s="31"/>
      <c r="M242" s="35"/>
      <c r="N242" s="36" t="str">
        <f aca="false">IF(AND(ISNUMBER(D242),ISNUMBER(E242),ISNUMBER(G242)),G242*ABS(D242-E242),"")</f>
        <v/>
      </c>
      <c r="O242" s="36" t="str">
        <f aca="false">IF(AND(K242="Yes",ISNUMBER(L242),ISNUMBER(N242)),(L242-D242)*SIGN(D242-E242)*G242-N(M242),"")</f>
        <v/>
      </c>
      <c r="P242" s="37" t="str">
        <f aca="false">IF(ISNUMBER(O242),IF(N242&gt;0,O242/N242,""),"")</f>
        <v/>
      </c>
      <c r="Q242" s="30"/>
    </row>
    <row r="243" customFormat="false" ht="15" hidden="false" customHeight="false" outlineLevel="0" collapsed="false">
      <c r="A243" s="29"/>
      <c r="B243" s="30"/>
      <c r="C243" s="30"/>
      <c r="D243" s="31"/>
      <c r="E243" s="31"/>
      <c r="F243" s="31"/>
      <c r="G243" s="32"/>
      <c r="H243" s="33"/>
      <c r="I243" s="30"/>
      <c r="J243" s="34" t="str">
        <f aca="false">IF(H243="","",IF(I243="No","Do not trade",IF(H243&gt;=Checklist!$B$14,"Pass","Below min")))</f>
        <v/>
      </c>
      <c r="K243" s="30"/>
      <c r="L243" s="31"/>
      <c r="M243" s="35"/>
      <c r="N243" s="36" t="str">
        <f aca="false">IF(AND(ISNUMBER(D243),ISNUMBER(E243),ISNUMBER(G243)),G243*ABS(D243-E243),"")</f>
        <v/>
      </c>
      <c r="O243" s="36" t="str">
        <f aca="false">IF(AND(K243="Yes",ISNUMBER(L243),ISNUMBER(N243)),(L243-D243)*SIGN(D243-E243)*G243-N(M243),"")</f>
        <v/>
      </c>
      <c r="P243" s="37" t="str">
        <f aca="false">IF(ISNUMBER(O243),IF(N243&gt;0,O243/N243,""),"")</f>
        <v/>
      </c>
      <c r="Q243" s="30"/>
    </row>
    <row r="244" customFormat="false" ht="15" hidden="false" customHeight="false" outlineLevel="0" collapsed="false">
      <c r="A244" s="29"/>
      <c r="B244" s="30"/>
      <c r="C244" s="30"/>
      <c r="D244" s="31"/>
      <c r="E244" s="31"/>
      <c r="F244" s="31"/>
      <c r="G244" s="32"/>
      <c r="H244" s="33"/>
      <c r="I244" s="30"/>
      <c r="J244" s="34" t="str">
        <f aca="false">IF(H244="","",IF(I244="No","Do not trade",IF(H244&gt;=Checklist!$B$14,"Pass","Below min")))</f>
        <v/>
      </c>
      <c r="K244" s="30"/>
      <c r="L244" s="31"/>
      <c r="M244" s="35"/>
      <c r="N244" s="36" t="str">
        <f aca="false">IF(AND(ISNUMBER(D244),ISNUMBER(E244),ISNUMBER(G244)),G244*ABS(D244-E244),"")</f>
        <v/>
      </c>
      <c r="O244" s="36" t="str">
        <f aca="false">IF(AND(K244="Yes",ISNUMBER(L244),ISNUMBER(N244)),(L244-D244)*SIGN(D244-E244)*G244-N(M244),"")</f>
        <v/>
      </c>
      <c r="P244" s="37" t="str">
        <f aca="false">IF(ISNUMBER(O244),IF(N244&gt;0,O244/N244,""),"")</f>
        <v/>
      </c>
      <c r="Q244" s="30"/>
    </row>
    <row r="245" customFormat="false" ht="15" hidden="false" customHeight="false" outlineLevel="0" collapsed="false">
      <c r="A245" s="29"/>
      <c r="B245" s="30"/>
      <c r="C245" s="30"/>
      <c r="D245" s="31"/>
      <c r="E245" s="31"/>
      <c r="F245" s="31"/>
      <c r="G245" s="32"/>
      <c r="H245" s="33"/>
      <c r="I245" s="30"/>
      <c r="J245" s="34" t="str">
        <f aca="false">IF(H245="","",IF(I245="No","Do not trade",IF(H245&gt;=Checklist!$B$14,"Pass","Below min")))</f>
        <v/>
      </c>
      <c r="K245" s="30"/>
      <c r="L245" s="31"/>
      <c r="M245" s="35"/>
      <c r="N245" s="36" t="str">
        <f aca="false">IF(AND(ISNUMBER(D245),ISNUMBER(E245),ISNUMBER(G245)),G245*ABS(D245-E245),"")</f>
        <v/>
      </c>
      <c r="O245" s="36" t="str">
        <f aca="false">IF(AND(K245="Yes",ISNUMBER(L245),ISNUMBER(N245)),(L245-D245)*SIGN(D245-E245)*G245-N(M245),"")</f>
        <v/>
      </c>
      <c r="P245" s="37" t="str">
        <f aca="false">IF(ISNUMBER(O245),IF(N245&gt;0,O245/N245,""),"")</f>
        <v/>
      </c>
      <c r="Q245" s="30"/>
    </row>
    <row r="246" customFormat="false" ht="15" hidden="false" customHeight="false" outlineLevel="0" collapsed="false">
      <c r="A246" s="29"/>
      <c r="B246" s="30"/>
      <c r="C246" s="30"/>
      <c r="D246" s="31"/>
      <c r="E246" s="31"/>
      <c r="F246" s="31"/>
      <c r="G246" s="32"/>
      <c r="H246" s="33"/>
      <c r="I246" s="30"/>
      <c r="J246" s="34" t="str">
        <f aca="false">IF(H246="","",IF(I246="No","Do not trade",IF(H246&gt;=Checklist!$B$14,"Pass","Below min")))</f>
        <v/>
      </c>
      <c r="K246" s="30"/>
      <c r="L246" s="31"/>
      <c r="M246" s="35"/>
      <c r="N246" s="36" t="str">
        <f aca="false">IF(AND(ISNUMBER(D246),ISNUMBER(E246),ISNUMBER(G246)),G246*ABS(D246-E246),"")</f>
        <v/>
      </c>
      <c r="O246" s="36" t="str">
        <f aca="false">IF(AND(K246="Yes",ISNUMBER(L246),ISNUMBER(N246)),(L246-D246)*SIGN(D246-E246)*G246-N(M246),"")</f>
        <v/>
      </c>
      <c r="P246" s="37" t="str">
        <f aca="false">IF(ISNUMBER(O246),IF(N246&gt;0,O246/N246,""),"")</f>
        <v/>
      </c>
      <c r="Q246" s="30"/>
    </row>
    <row r="247" customFormat="false" ht="15" hidden="false" customHeight="false" outlineLevel="0" collapsed="false">
      <c r="A247" s="29"/>
      <c r="B247" s="30"/>
      <c r="C247" s="30"/>
      <c r="D247" s="31"/>
      <c r="E247" s="31"/>
      <c r="F247" s="31"/>
      <c r="G247" s="32"/>
      <c r="H247" s="33"/>
      <c r="I247" s="30"/>
      <c r="J247" s="34" t="str">
        <f aca="false">IF(H247="","",IF(I247="No","Do not trade",IF(H247&gt;=Checklist!$B$14,"Pass","Below min")))</f>
        <v/>
      </c>
      <c r="K247" s="30"/>
      <c r="L247" s="31"/>
      <c r="M247" s="35"/>
      <c r="N247" s="36" t="str">
        <f aca="false">IF(AND(ISNUMBER(D247),ISNUMBER(E247),ISNUMBER(G247)),G247*ABS(D247-E247),"")</f>
        <v/>
      </c>
      <c r="O247" s="36" t="str">
        <f aca="false">IF(AND(K247="Yes",ISNUMBER(L247),ISNUMBER(N247)),(L247-D247)*SIGN(D247-E247)*G247-N(M247),"")</f>
        <v/>
      </c>
      <c r="P247" s="37" t="str">
        <f aca="false">IF(ISNUMBER(O247),IF(N247&gt;0,O247/N247,""),"")</f>
        <v/>
      </c>
      <c r="Q247" s="30"/>
    </row>
    <row r="248" customFormat="false" ht="15" hidden="false" customHeight="false" outlineLevel="0" collapsed="false">
      <c r="A248" s="29"/>
      <c r="B248" s="30"/>
      <c r="C248" s="30"/>
      <c r="D248" s="31"/>
      <c r="E248" s="31"/>
      <c r="F248" s="31"/>
      <c r="G248" s="32"/>
      <c r="H248" s="33"/>
      <c r="I248" s="30"/>
      <c r="J248" s="34" t="str">
        <f aca="false">IF(H248="","",IF(I248="No","Do not trade",IF(H248&gt;=Checklist!$B$14,"Pass","Below min")))</f>
        <v/>
      </c>
      <c r="K248" s="30"/>
      <c r="L248" s="31"/>
      <c r="M248" s="35"/>
      <c r="N248" s="36" t="str">
        <f aca="false">IF(AND(ISNUMBER(D248),ISNUMBER(E248),ISNUMBER(G248)),G248*ABS(D248-E248),"")</f>
        <v/>
      </c>
      <c r="O248" s="36" t="str">
        <f aca="false">IF(AND(K248="Yes",ISNUMBER(L248),ISNUMBER(N248)),(L248-D248)*SIGN(D248-E248)*G248-N(M248),"")</f>
        <v/>
      </c>
      <c r="P248" s="37" t="str">
        <f aca="false">IF(ISNUMBER(O248),IF(N248&gt;0,O248/N248,""),"")</f>
        <v/>
      </c>
      <c r="Q248" s="30"/>
    </row>
    <row r="249" customFormat="false" ht="15" hidden="false" customHeight="false" outlineLevel="0" collapsed="false">
      <c r="A249" s="29"/>
      <c r="B249" s="30"/>
      <c r="C249" s="30"/>
      <c r="D249" s="31"/>
      <c r="E249" s="31"/>
      <c r="F249" s="31"/>
      <c r="G249" s="32"/>
      <c r="H249" s="33"/>
      <c r="I249" s="30"/>
      <c r="J249" s="34" t="str">
        <f aca="false">IF(H249="","",IF(I249="No","Do not trade",IF(H249&gt;=Checklist!$B$14,"Pass","Below min")))</f>
        <v/>
      </c>
      <c r="K249" s="30"/>
      <c r="L249" s="31"/>
      <c r="M249" s="35"/>
      <c r="N249" s="36" t="str">
        <f aca="false">IF(AND(ISNUMBER(D249),ISNUMBER(E249),ISNUMBER(G249)),G249*ABS(D249-E249),"")</f>
        <v/>
      </c>
      <c r="O249" s="36" t="str">
        <f aca="false">IF(AND(K249="Yes",ISNUMBER(L249),ISNUMBER(N249)),(L249-D249)*SIGN(D249-E249)*G249-N(M249),"")</f>
        <v/>
      </c>
      <c r="P249" s="37" t="str">
        <f aca="false">IF(ISNUMBER(O249),IF(N249&gt;0,O249/N249,""),"")</f>
        <v/>
      </c>
      <c r="Q249" s="30"/>
    </row>
    <row r="250" customFormat="false" ht="15" hidden="false" customHeight="false" outlineLevel="0" collapsed="false">
      <c r="A250" s="29"/>
      <c r="B250" s="30"/>
      <c r="C250" s="30"/>
      <c r="D250" s="31"/>
      <c r="E250" s="31"/>
      <c r="F250" s="31"/>
      <c r="G250" s="32"/>
      <c r="H250" s="33"/>
      <c r="I250" s="30"/>
      <c r="J250" s="34" t="str">
        <f aca="false">IF(H250="","",IF(I250="No","Do not trade",IF(H250&gt;=Checklist!$B$14,"Pass","Below min")))</f>
        <v/>
      </c>
      <c r="K250" s="30"/>
      <c r="L250" s="31"/>
      <c r="M250" s="35"/>
      <c r="N250" s="36" t="str">
        <f aca="false">IF(AND(ISNUMBER(D250),ISNUMBER(E250),ISNUMBER(G250)),G250*ABS(D250-E250),"")</f>
        <v/>
      </c>
      <c r="O250" s="36" t="str">
        <f aca="false">IF(AND(K250="Yes",ISNUMBER(L250),ISNUMBER(N250)),(L250-D250)*SIGN(D250-E250)*G250-N(M250),"")</f>
        <v/>
      </c>
      <c r="P250" s="37" t="str">
        <f aca="false">IF(ISNUMBER(O250),IF(N250&gt;0,O250/N250,""),"")</f>
        <v/>
      </c>
      <c r="Q250" s="30"/>
    </row>
    <row r="251" customFormat="false" ht="15" hidden="false" customHeight="false" outlineLevel="0" collapsed="false">
      <c r="A251" s="29"/>
      <c r="B251" s="30"/>
      <c r="C251" s="30"/>
      <c r="D251" s="31"/>
      <c r="E251" s="31"/>
      <c r="F251" s="31"/>
      <c r="G251" s="32"/>
      <c r="H251" s="33"/>
      <c r="I251" s="30"/>
      <c r="J251" s="34" t="str">
        <f aca="false">IF(H251="","",IF(I251="No","Do not trade",IF(H251&gt;=Checklist!$B$14,"Pass","Below min")))</f>
        <v/>
      </c>
      <c r="K251" s="30"/>
      <c r="L251" s="31"/>
      <c r="M251" s="35"/>
      <c r="N251" s="36" t="str">
        <f aca="false">IF(AND(ISNUMBER(D251),ISNUMBER(E251),ISNUMBER(G251)),G251*ABS(D251-E251),"")</f>
        <v/>
      </c>
      <c r="O251" s="36" t="str">
        <f aca="false">IF(AND(K251="Yes",ISNUMBER(L251),ISNUMBER(N251)),(L251-D251)*SIGN(D251-E251)*G251-N(M251),"")</f>
        <v/>
      </c>
      <c r="P251" s="37" t="str">
        <f aca="false">IF(ISNUMBER(O251),IF(N251&gt;0,O251/N251,""),"")</f>
        <v/>
      </c>
      <c r="Q251" s="30"/>
    </row>
    <row r="252" customFormat="false" ht="15" hidden="false" customHeight="false" outlineLevel="0" collapsed="false">
      <c r="A252" s="29"/>
      <c r="B252" s="30"/>
      <c r="C252" s="30"/>
      <c r="D252" s="31"/>
      <c r="E252" s="31"/>
      <c r="F252" s="31"/>
      <c r="G252" s="32"/>
      <c r="H252" s="33"/>
      <c r="I252" s="30"/>
      <c r="J252" s="34" t="str">
        <f aca="false">IF(H252="","",IF(I252="No","Do not trade",IF(H252&gt;=Checklist!$B$14,"Pass","Below min")))</f>
        <v/>
      </c>
      <c r="K252" s="30"/>
      <c r="L252" s="31"/>
      <c r="M252" s="35"/>
      <c r="N252" s="36" t="str">
        <f aca="false">IF(AND(ISNUMBER(D252),ISNUMBER(E252),ISNUMBER(G252)),G252*ABS(D252-E252),"")</f>
        <v/>
      </c>
      <c r="O252" s="36" t="str">
        <f aca="false">IF(AND(K252="Yes",ISNUMBER(L252),ISNUMBER(N252)),(L252-D252)*SIGN(D252-E252)*G252-N(M252),"")</f>
        <v/>
      </c>
      <c r="P252" s="37" t="str">
        <f aca="false">IF(ISNUMBER(O252),IF(N252&gt;0,O252/N252,""),"")</f>
        <v/>
      </c>
      <c r="Q252" s="30"/>
    </row>
    <row r="253" customFormat="false" ht="15" hidden="false" customHeight="false" outlineLevel="0" collapsed="false">
      <c r="A253" s="29"/>
      <c r="B253" s="30"/>
      <c r="C253" s="30"/>
      <c r="D253" s="31"/>
      <c r="E253" s="31"/>
      <c r="F253" s="31"/>
      <c r="G253" s="32"/>
      <c r="H253" s="33"/>
      <c r="I253" s="30"/>
      <c r="J253" s="34" t="str">
        <f aca="false">IF(H253="","",IF(I253="No","Do not trade",IF(H253&gt;=Checklist!$B$14,"Pass","Below min")))</f>
        <v/>
      </c>
      <c r="K253" s="30"/>
      <c r="L253" s="31"/>
      <c r="M253" s="35"/>
      <c r="N253" s="36" t="str">
        <f aca="false">IF(AND(ISNUMBER(D253),ISNUMBER(E253),ISNUMBER(G253)),G253*ABS(D253-E253),"")</f>
        <v/>
      </c>
      <c r="O253" s="36" t="str">
        <f aca="false">IF(AND(K253="Yes",ISNUMBER(L253),ISNUMBER(N253)),(L253-D253)*SIGN(D253-E253)*G253-N(M253),"")</f>
        <v/>
      </c>
      <c r="P253" s="37" t="str">
        <f aca="false">IF(ISNUMBER(O253),IF(N253&gt;0,O253/N253,""),"")</f>
        <v/>
      </c>
      <c r="Q253" s="30"/>
    </row>
    <row r="254" customFormat="false" ht="15" hidden="false" customHeight="false" outlineLevel="0" collapsed="false">
      <c r="A254" s="29"/>
      <c r="B254" s="30"/>
      <c r="C254" s="30"/>
      <c r="D254" s="31"/>
      <c r="E254" s="31"/>
      <c r="F254" s="31"/>
      <c r="G254" s="32"/>
      <c r="H254" s="33"/>
      <c r="I254" s="30"/>
      <c r="J254" s="34" t="str">
        <f aca="false">IF(H254="","",IF(I254="No","Do not trade",IF(H254&gt;=Checklist!$B$14,"Pass","Below min")))</f>
        <v/>
      </c>
      <c r="K254" s="30"/>
      <c r="L254" s="31"/>
      <c r="M254" s="35"/>
      <c r="N254" s="36" t="str">
        <f aca="false">IF(AND(ISNUMBER(D254),ISNUMBER(E254),ISNUMBER(G254)),G254*ABS(D254-E254),"")</f>
        <v/>
      </c>
      <c r="O254" s="36" t="str">
        <f aca="false">IF(AND(K254="Yes",ISNUMBER(L254),ISNUMBER(N254)),(L254-D254)*SIGN(D254-E254)*G254-N(M254),"")</f>
        <v/>
      </c>
      <c r="P254" s="37" t="str">
        <f aca="false">IF(ISNUMBER(O254),IF(N254&gt;0,O254/N254,""),"")</f>
        <v/>
      </c>
      <c r="Q254" s="30"/>
    </row>
    <row r="255" customFormat="false" ht="15" hidden="false" customHeight="false" outlineLevel="0" collapsed="false">
      <c r="A255" s="29"/>
      <c r="B255" s="30"/>
      <c r="C255" s="30"/>
      <c r="D255" s="31"/>
      <c r="E255" s="31"/>
      <c r="F255" s="31"/>
      <c r="G255" s="32"/>
      <c r="H255" s="33"/>
      <c r="I255" s="30"/>
      <c r="J255" s="34" t="str">
        <f aca="false">IF(H255="","",IF(I255="No","Do not trade",IF(H255&gt;=Checklist!$B$14,"Pass","Below min")))</f>
        <v/>
      </c>
      <c r="K255" s="30"/>
      <c r="L255" s="31"/>
      <c r="M255" s="35"/>
      <c r="N255" s="36" t="str">
        <f aca="false">IF(AND(ISNUMBER(D255),ISNUMBER(E255),ISNUMBER(G255)),G255*ABS(D255-E255),"")</f>
        <v/>
      </c>
      <c r="O255" s="36" t="str">
        <f aca="false">IF(AND(K255="Yes",ISNUMBER(L255),ISNUMBER(N255)),(L255-D255)*SIGN(D255-E255)*G255-N(M255),"")</f>
        <v/>
      </c>
      <c r="P255" s="37" t="str">
        <f aca="false">IF(ISNUMBER(O255),IF(N255&gt;0,O255/N255,""),"")</f>
        <v/>
      </c>
      <c r="Q255" s="30"/>
    </row>
    <row r="256" customFormat="false" ht="15" hidden="false" customHeight="false" outlineLevel="0" collapsed="false">
      <c r="A256" s="29"/>
      <c r="B256" s="30"/>
      <c r="C256" s="30"/>
      <c r="D256" s="31"/>
      <c r="E256" s="31"/>
      <c r="F256" s="31"/>
      <c r="G256" s="32"/>
      <c r="H256" s="33"/>
      <c r="I256" s="30"/>
      <c r="J256" s="34" t="str">
        <f aca="false">IF(H256="","",IF(I256="No","Do not trade",IF(H256&gt;=Checklist!$B$14,"Pass","Below min")))</f>
        <v/>
      </c>
      <c r="K256" s="30"/>
      <c r="L256" s="31"/>
      <c r="M256" s="35"/>
      <c r="N256" s="36" t="str">
        <f aca="false">IF(AND(ISNUMBER(D256),ISNUMBER(E256),ISNUMBER(G256)),G256*ABS(D256-E256),"")</f>
        <v/>
      </c>
      <c r="O256" s="36" t="str">
        <f aca="false">IF(AND(K256="Yes",ISNUMBER(L256),ISNUMBER(N256)),(L256-D256)*SIGN(D256-E256)*G256-N(M256),"")</f>
        <v/>
      </c>
      <c r="P256" s="37" t="str">
        <f aca="false">IF(ISNUMBER(O256),IF(N256&gt;0,O256/N256,""),"")</f>
        <v/>
      </c>
      <c r="Q256" s="30"/>
    </row>
    <row r="257" customFormat="false" ht="15" hidden="false" customHeight="false" outlineLevel="0" collapsed="false">
      <c r="A257" s="29"/>
      <c r="B257" s="30"/>
      <c r="C257" s="30"/>
      <c r="D257" s="31"/>
      <c r="E257" s="31"/>
      <c r="F257" s="31"/>
      <c r="G257" s="32"/>
      <c r="H257" s="33"/>
      <c r="I257" s="30"/>
      <c r="J257" s="34" t="str">
        <f aca="false">IF(H257="","",IF(I257="No","Do not trade",IF(H257&gt;=Checklist!$B$14,"Pass","Below min")))</f>
        <v/>
      </c>
      <c r="K257" s="30"/>
      <c r="L257" s="31"/>
      <c r="M257" s="35"/>
      <c r="N257" s="36" t="str">
        <f aca="false">IF(AND(ISNUMBER(D257),ISNUMBER(E257),ISNUMBER(G257)),G257*ABS(D257-E257),"")</f>
        <v/>
      </c>
      <c r="O257" s="36" t="str">
        <f aca="false">IF(AND(K257="Yes",ISNUMBER(L257),ISNUMBER(N257)),(L257-D257)*SIGN(D257-E257)*G257-N(M257),"")</f>
        <v/>
      </c>
      <c r="P257" s="37" t="str">
        <f aca="false">IF(ISNUMBER(O257),IF(N257&gt;0,O257/N257,""),"")</f>
        <v/>
      </c>
      <c r="Q257" s="30"/>
    </row>
    <row r="258" customFormat="false" ht="15" hidden="false" customHeight="false" outlineLevel="0" collapsed="false">
      <c r="A258" s="29"/>
      <c r="B258" s="30"/>
      <c r="C258" s="30"/>
      <c r="D258" s="31"/>
      <c r="E258" s="31"/>
      <c r="F258" s="31"/>
      <c r="G258" s="32"/>
      <c r="H258" s="33"/>
      <c r="I258" s="30"/>
      <c r="J258" s="34" t="str">
        <f aca="false">IF(H258="","",IF(I258="No","Do not trade",IF(H258&gt;=Checklist!$B$14,"Pass","Below min")))</f>
        <v/>
      </c>
      <c r="K258" s="30"/>
      <c r="L258" s="31"/>
      <c r="M258" s="35"/>
      <c r="N258" s="36" t="str">
        <f aca="false">IF(AND(ISNUMBER(D258),ISNUMBER(E258),ISNUMBER(G258)),G258*ABS(D258-E258),"")</f>
        <v/>
      </c>
      <c r="O258" s="36" t="str">
        <f aca="false">IF(AND(K258="Yes",ISNUMBER(L258),ISNUMBER(N258)),(L258-D258)*SIGN(D258-E258)*G258-N(M258),"")</f>
        <v/>
      </c>
      <c r="P258" s="37" t="str">
        <f aca="false">IF(ISNUMBER(O258),IF(N258&gt;0,O258/N258,""),"")</f>
        <v/>
      </c>
      <c r="Q258" s="30"/>
    </row>
    <row r="259" customFormat="false" ht="15" hidden="false" customHeight="false" outlineLevel="0" collapsed="false">
      <c r="A259" s="29"/>
      <c r="B259" s="30"/>
      <c r="C259" s="30"/>
      <c r="D259" s="31"/>
      <c r="E259" s="31"/>
      <c r="F259" s="31"/>
      <c r="G259" s="32"/>
      <c r="H259" s="33"/>
      <c r="I259" s="30"/>
      <c r="J259" s="34" t="str">
        <f aca="false">IF(H259="","",IF(I259="No","Do not trade",IF(H259&gt;=Checklist!$B$14,"Pass","Below min")))</f>
        <v/>
      </c>
      <c r="K259" s="30"/>
      <c r="L259" s="31"/>
      <c r="M259" s="35"/>
      <c r="N259" s="36" t="str">
        <f aca="false">IF(AND(ISNUMBER(D259),ISNUMBER(E259),ISNUMBER(G259)),G259*ABS(D259-E259),"")</f>
        <v/>
      </c>
      <c r="O259" s="36" t="str">
        <f aca="false">IF(AND(K259="Yes",ISNUMBER(L259),ISNUMBER(N259)),(L259-D259)*SIGN(D259-E259)*G259-N(M259),"")</f>
        <v/>
      </c>
      <c r="P259" s="37" t="str">
        <f aca="false">IF(ISNUMBER(O259),IF(N259&gt;0,O259/N259,""),"")</f>
        <v/>
      </c>
      <c r="Q259" s="30"/>
    </row>
    <row r="260" customFormat="false" ht="15" hidden="false" customHeight="false" outlineLevel="0" collapsed="false">
      <c r="A260" s="29"/>
      <c r="B260" s="30"/>
      <c r="C260" s="30"/>
      <c r="D260" s="31"/>
      <c r="E260" s="31"/>
      <c r="F260" s="31"/>
      <c r="G260" s="32"/>
      <c r="H260" s="33"/>
      <c r="I260" s="30"/>
      <c r="J260" s="34" t="str">
        <f aca="false">IF(H260="","",IF(I260="No","Do not trade",IF(H260&gt;=Checklist!$B$14,"Pass","Below min")))</f>
        <v/>
      </c>
      <c r="K260" s="30"/>
      <c r="L260" s="31"/>
      <c r="M260" s="35"/>
      <c r="N260" s="36" t="str">
        <f aca="false">IF(AND(ISNUMBER(D260),ISNUMBER(E260),ISNUMBER(G260)),G260*ABS(D260-E260),"")</f>
        <v/>
      </c>
      <c r="O260" s="36" t="str">
        <f aca="false">IF(AND(K260="Yes",ISNUMBER(L260),ISNUMBER(N260)),(L260-D260)*SIGN(D260-E260)*G260-N(M260),"")</f>
        <v/>
      </c>
      <c r="P260" s="37" t="str">
        <f aca="false">IF(ISNUMBER(O260),IF(N260&gt;0,O260/N260,""),"")</f>
        <v/>
      </c>
      <c r="Q260" s="30"/>
    </row>
    <row r="261" customFormat="false" ht="15" hidden="false" customHeight="false" outlineLevel="0" collapsed="false">
      <c r="A261" s="29"/>
      <c r="B261" s="30"/>
      <c r="C261" s="30"/>
      <c r="D261" s="31"/>
      <c r="E261" s="31"/>
      <c r="F261" s="31"/>
      <c r="G261" s="32"/>
      <c r="H261" s="33"/>
      <c r="I261" s="30"/>
      <c r="J261" s="34" t="str">
        <f aca="false">IF(H261="","",IF(I261="No","Do not trade",IF(H261&gt;=Checklist!$B$14,"Pass","Below min")))</f>
        <v/>
      </c>
      <c r="K261" s="30"/>
      <c r="L261" s="31"/>
      <c r="M261" s="35"/>
      <c r="N261" s="36" t="str">
        <f aca="false">IF(AND(ISNUMBER(D261),ISNUMBER(E261),ISNUMBER(G261)),G261*ABS(D261-E261),"")</f>
        <v/>
      </c>
      <c r="O261" s="36" t="str">
        <f aca="false">IF(AND(K261="Yes",ISNUMBER(L261),ISNUMBER(N261)),(L261-D261)*SIGN(D261-E261)*G261-N(M261),"")</f>
        <v/>
      </c>
      <c r="P261" s="37" t="str">
        <f aca="false">IF(ISNUMBER(O261),IF(N261&gt;0,O261/N261,""),"")</f>
        <v/>
      </c>
      <c r="Q261" s="30"/>
    </row>
    <row r="262" customFormat="false" ht="15" hidden="false" customHeight="false" outlineLevel="0" collapsed="false">
      <c r="A262" s="29"/>
      <c r="B262" s="30"/>
      <c r="C262" s="30"/>
      <c r="D262" s="31"/>
      <c r="E262" s="31"/>
      <c r="F262" s="31"/>
      <c r="G262" s="32"/>
      <c r="H262" s="33"/>
      <c r="I262" s="30"/>
      <c r="J262" s="34" t="str">
        <f aca="false">IF(H262="","",IF(I262="No","Do not trade",IF(H262&gt;=Checklist!$B$14,"Pass","Below min")))</f>
        <v/>
      </c>
      <c r="K262" s="30"/>
      <c r="L262" s="31"/>
      <c r="M262" s="35"/>
      <c r="N262" s="36" t="str">
        <f aca="false">IF(AND(ISNUMBER(D262),ISNUMBER(E262),ISNUMBER(G262)),G262*ABS(D262-E262),"")</f>
        <v/>
      </c>
      <c r="O262" s="36" t="str">
        <f aca="false">IF(AND(K262="Yes",ISNUMBER(L262),ISNUMBER(N262)),(L262-D262)*SIGN(D262-E262)*G262-N(M262),"")</f>
        <v/>
      </c>
      <c r="P262" s="37" t="str">
        <f aca="false">IF(ISNUMBER(O262),IF(N262&gt;0,O262/N262,""),"")</f>
        <v/>
      </c>
      <c r="Q262" s="30"/>
    </row>
    <row r="263" customFormat="false" ht="15" hidden="false" customHeight="false" outlineLevel="0" collapsed="false">
      <c r="A263" s="29"/>
      <c r="B263" s="30"/>
      <c r="C263" s="30"/>
      <c r="D263" s="31"/>
      <c r="E263" s="31"/>
      <c r="F263" s="31"/>
      <c r="G263" s="32"/>
      <c r="H263" s="33"/>
      <c r="I263" s="30"/>
      <c r="J263" s="34" t="str">
        <f aca="false">IF(H263="","",IF(I263="No","Do not trade",IF(H263&gt;=Checklist!$B$14,"Pass","Below min")))</f>
        <v/>
      </c>
      <c r="K263" s="30"/>
      <c r="L263" s="31"/>
      <c r="M263" s="35"/>
      <c r="N263" s="36" t="str">
        <f aca="false">IF(AND(ISNUMBER(D263),ISNUMBER(E263),ISNUMBER(G263)),G263*ABS(D263-E263),"")</f>
        <v/>
      </c>
      <c r="O263" s="36" t="str">
        <f aca="false">IF(AND(K263="Yes",ISNUMBER(L263),ISNUMBER(N263)),(L263-D263)*SIGN(D263-E263)*G263-N(M263),"")</f>
        <v/>
      </c>
      <c r="P263" s="37" t="str">
        <f aca="false">IF(ISNUMBER(O263),IF(N263&gt;0,O263/N263,""),"")</f>
        <v/>
      </c>
      <c r="Q263" s="30"/>
    </row>
    <row r="264" customFormat="false" ht="15" hidden="false" customHeight="false" outlineLevel="0" collapsed="false">
      <c r="A264" s="29"/>
      <c r="B264" s="30"/>
      <c r="C264" s="30"/>
      <c r="D264" s="31"/>
      <c r="E264" s="31"/>
      <c r="F264" s="31"/>
      <c r="G264" s="32"/>
      <c r="H264" s="33"/>
      <c r="I264" s="30"/>
      <c r="J264" s="34" t="str">
        <f aca="false">IF(H264="","",IF(I264="No","Do not trade",IF(H264&gt;=Checklist!$B$14,"Pass","Below min")))</f>
        <v/>
      </c>
      <c r="K264" s="30"/>
      <c r="L264" s="31"/>
      <c r="M264" s="35"/>
      <c r="N264" s="36" t="str">
        <f aca="false">IF(AND(ISNUMBER(D264),ISNUMBER(E264),ISNUMBER(G264)),G264*ABS(D264-E264),"")</f>
        <v/>
      </c>
      <c r="O264" s="36" t="str">
        <f aca="false">IF(AND(K264="Yes",ISNUMBER(L264),ISNUMBER(N264)),(L264-D264)*SIGN(D264-E264)*G264-N(M264),"")</f>
        <v/>
      </c>
      <c r="P264" s="37" t="str">
        <f aca="false">IF(ISNUMBER(O264),IF(N264&gt;0,O264/N264,""),"")</f>
        <v/>
      </c>
      <c r="Q264" s="30"/>
    </row>
    <row r="265" customFormat="false" ht="15" hidden="false" customHeight="false" outlineLevel="0" collapsed="false">
      <c r="A265" s="29"/>
      <c r="B265" s="30"/>
      <c r="C265" s="30"/>
      <c r="D265" s="31"/>
      <c r="E265" s="31"/>
      <c r="F265" s="31"/>
      <c r="G265" s="32"/>
      <c r="H265" s="33"/>
      <c r="I265" s="30"/>
      <c r="J265" s="34" t="str">
        <f aca="false">IF(H265="","",IF(I265="No","Do not trade",IF(H265&gt;=Checklist!$B$14,"Pass","Below min")))</f>
        <v/>
      </c>
      <c r="K265" s="30"/>
      <c r="L265" s="31"/>
      <c r="M265" s="35"/>
      <c r="N265" s="36" t="str">
        <f aca="false">IF(AND(ISNUMBER(D265),ISNUMBER(E265),ISNUMBER(G265)),G265*ABS(D265-E265),"")</f>
        <v/>
      </c>
      <c r="O265" s="36" t="str">
        <f aca="false">IF(AND(K265="Yes",ISNUMBER(L265),ISNUMBER(N265)),(L265-D265)*SIGN(D265-E265)*G265-N(M265),"")</f>
        <v/>
      </c>
      <c r="P265" s="37" t="str">
        <f aca="false">IF(ISNUMBER(O265),IF(N265&gt;0,O265/N265,""),"")</f>
        <v/>
      </c>
      <c r="Q265" s="30"/>
    </row>
    <row r="266" customFormat="false" ht="15" hidden="false" customHeight="false" outlineLevel="0" collapsed="false">
      <c r="A266" s="29"/>
      <c r="B266" s="30"/>
      <c r="C266" s="30"/>
      <c r="D266" s="31"/>
      <c r="E266" s="31"/>
      <c r="F266" s="31"/>
      <c r="G266" s="32"/>
      <c r="H266" s="33"/>
      <c r="I266" s="30"/>
      <c r="J266" s="34" t="str">
        <f aca="false">IF(H266="","",IF(I266="No","Do not trade",IF(H266&gt;=Checklist!$B$14,"Pass","Below min")))</f>
        <v/>
      </c>
      <c r="K266" s="30"/>
      <c r="L266" s="31"/>
      <c r="M266" s="35"/>
      <c r="N266" s="36" t="str">
        <f aca="false">IF(AND(ISNUMBER(D266),ISNUMBER(E266),ISNUMBER(G266)),G266*ABS(D266-E266),"")</f>
        <v/>
      </c>
      <c r="O266" s="36" t="str">
        <f aca="false">IF(AND(K266="Yes",ISNUMBER(L266),ISNUMBER(N266)),(L266-D266)*SIGN(D266-E266)*G266-N(M266),"")</f>
        <v/>
      </c>
      <c r="P266" s="37" t="str">
        <f aca="false">IF(ISNUMBER(O266),IF(N266&gt;0,O266/N266,""),"")</f>
        <v/>
      </c>
      <c r="Q266" s="30"/>
    </row>
    <row r="267" customFormat="false" ht="15" hidden="false" customHeight="false" outlineLevel="0" collapsed="false">
      <c r="A267" s="29"/>
      <c r="B267" s="30"/>
      <c r="C267" s="30"/>
      <c r="D267" s="31"/>
      <c r="E267" s="31"/>
      <c r="F267" s="31"/>
      <c r="G267" s="32"/>
      <c r="H267" s="33"/>
      <c r="I267" s="30"/>
      <c r="J267" s="34" t="str">
        <f aca="false">IF(H267="","",IF(I267="No","Do not trade",IF(H267&gt;=Checklist!$B$14,"Pass","Below min")))</f>
        <v/>
      </c>
      <c r="K267" s="30"/>
      <c r="L267" s="31"/>
      <c r="M267" s="35"/>
      <c r="N267" s="36" t="str">
        <f aca="false">IF(AND(ISNUMBER(D267),ISNUMBER(E267),ISNUMBER(G267)),G267*ABS(D267-E267),"")</f>
        <v/>
      </c>
      <c r="O267" s="36" t="str">
        <f aca="false">IF(AND(K267="Yes",ISNUMBER(L267),ISNUMBER(N267)),(L267-D267)*SIGN(D267-E267)*G267-N(M267),"")</f>
        <v/>
      </c>
      <c r="P267" s="37" t="str">
        <f aca="false">IF(ISNUMBER(O267),IF(N267&gt;0,O267/N267,""),"")</f>
        <v/>
      </c>
      <c r="Q267" s="30"/>
    </row>
    <row r="268" customFormat="false" ht="15" hidden="false" customHeight="false" outlineLevel="0" collapsed="false">
      <c r="A268" s="29"/>
      <c r="B268" s="30"/>
      <c r="C268" s="30"/>
      <c r="D268" s="31"/>
      <c r="E268" s="31"/>
      <c r="F268" s="31"/>
      <c r="G268" s="32"/>
      <c r="H268" s="33"/>
      <c r="I268" s="30"/>
      <c r="J268" s="34" t="str">
        <f aca="false">IF(H268="","",IF(I268="No","Do not trade",IF(H268&gt;=Checklist!$B$14,"Pass","Below min")))</f>
        <v/>
      </c>
      <c r="K268" s="30"/>
      <c r="L268" s="31"/>
      <c r="M268" s="35"/>
      <c r="N268" s="36" t="str">
        <f aca="false">IF(AND(ISNUMBER(D268),ISNUMBER(E268),ISNUMBER(G268)),G268*ABS(D268-E268),"")</f>
        <v/>
      </c>
      <c r="O268" s="36" t="str">
        <f aca="false">IF(AND(K268="Yes",ISNUMBER(L268),ISNUMBER(N268)),(L268-D268)*SIGN(D268-E268)*G268-N(M268),"")</f>
        <v/>
      </c>
      <c r="P268" s="37" t="str">
        <f aca="false">IF(ISNUMBER(O268),IF(N268&gt;0,O268/N268,""),"")</f>
        <v/>
      </c>
      <c r="Q268" s="30"/>
    </row>
    <row r="269" customFormat="false" ht="15" hidden="false" customHeight="false" outlineLevel="0" collapsed="false">
      <c r="A269" s="29"/>
      <c r="B269" s="30"/>
      <c r="C269" s="30"/>
      <c r="D269" s="31"/>
      <c r="E269" s="31"/>
      <c r="F269" s="31"/>
      <c r="G269" s="32"/>
      <c r="H269" s="33"/>
      <c r="I269" s="30"/>
      <c r="J269" s="34" t="str">
        <f aca="false">IF(H269="","",IF(I269="No","Do not trade",IF(H269&gt;=Checklist!$B$14,"Pass","Below min")))</f>
        <v/>
      </c>
      <c r="K269" s="30"/>
      <c r="L269" s="31"/>
      <c r="M269" s="35"/>
      <c r="N269" s="36" t="str">
        <f aca="false">IF(AND(ISNUMBER(D269),ISNUMBER(E269),ISNUMBER(G269)),G269*ABS(D269-E269),"")</f>
        <v/>
      </c>
      <c r="O269" s="36" t="str">
        <f aca="false">IF(AND(K269="Yes",ISNUMBER(L269),ISNUMBER(N269)),(L269-D269)*SIGN(D269-E269)*G269-N(M269),"")</f>
        <v/>
      </c>
      <c r="P269" s="37" t="str">
        <f aca="false">IF(ISNUMBER(O269),IF(N269&gt;0,O269/N269,""),"")</f>
        <v/>
      </c>
      <c r="Q269" s="30"/>
    </row>
    <row r="270" customFormat="false" ht="15" hidden="false" customHeight="false" outlineLevel="0" collapsed="false">
      <c r="A270" s="29"/>
      <c r="B270" s="30"/>
      <c r="C270" s="30"/>
      <c r="D270" s="31"/>
      <c r="E270" s="31"/>
      <c r="F270" s="31"/>
      <c r="G270" s="32"/>
      <c r="H270" s="33"/>
      <c r="I270" s="30"/>
      <c r="J270" s="34" t="str">
        <f aca="false">IF(H270="","",IF(I270="No","Do not trade",IF(H270&gt;=Checklist!$B$14,"Pass","Below min")))</f>
        <v/>
      </c>
      <c r="K270" s="30"/>
      <c r="L270" s="31"/>
      <c r="M270" s="35"/>
      <c r="N270" s="36" t="str">
        <f aca="false">IF(AND(ISNUMBER(D270),ISNUMBER(E270),ISNUMBER(G270)),G270*ABS(D270-E270),"")</f>
        <v/>
      </c>
      <c r="O270" s="36" t="str">
        <f aca="false">IF(AND(K270="Yes",ISNUMBER(L270),ISNUMBER(N270)),(L270-D270)*SIGN(D270-E270)*G270-N(M270),"")</f>
        <v/>
      </c>
      <c r="P270" s="37" t="str">
        <f aca="false">IF(ISNUMBER(O270),IF(N270&gt;0,O270/N270,""),"")</f>
        <v/>
      </c>
      <c r="Q270" s="30"/>
    </row>
    <row r="271" customFormat="false" ht="15" hidden="false" customHeight="false" outlineLevel="0" collapsed="false">
      <c r="A271" s="29"/>
      <c r="B271" s="30"/>
      <c r="C271" s="30"/>
      <c r="D271" s="31"/>
      <c r="E271" s="31"/>
      <c r="F271" s="31"/>
      <c r="G271" s="32"/>
      <c r="H271" s="33"/>
      <c r="I271" s="30"/>
      <c r="J271" s="34" t="str">
        <f aca="false">IF(H271="","",IF(I271="No","Do not trade",IF(H271&gt;=Checklist!$B$14,"Pass","Below min")))</f>
        <v/>
      </c>
      <c r="K271" s="30"/>
      <c r="L271" s="31"/>
      <c r="M271" s="35"/>
      <c r="N271" s="36" t="str">
        <f aca="false">IF(AND(ISNUMBER(D271),ISNUMBER(E271),ISNUMBER(G271)),G271*ABS(D271-E271),"")</f>
        <v/>
      </c>
      <c r="O271" s="36" t="str">
        <f aca="false">IF(AND(K271="Yes",ISNUMBER(L271),ISNUMBER(N271)),(L271-D271)*SIGN(D271-E271)*G271-N(M271),"")</f>
        <v/>
      </c>
      <c r="P271" s="37" t="str">
        <f aca="false">IF(ISNUMBER(O271),IF(N271&gt;0,O271/N271,""),"")</f>
        <v/>
      </c>
      <c r="Q271" s="30"/>
    </row>
    <row r="272" customFormat="false" ht="15" hidden="false" customHeight="false" outlineLevel="0" collapsed="false">
      <c r="A272" s="29"/>
      <c r="B272" s="30"/>
      <c r="C272" s="30"/>
      <c r="D272" s="31"/>
      <c r="E272" s="31"/>
      <c r="F272" s="31"/>
      <c r="G272" s="32"/>
      <c r="H272" s="33"/>
      <c r="I272" s="30"/>
      <c r="J272" s="34" t="str">
        <f aca="false">IF(H272="","",IF(I272="No","Do not trade",IF(H272&gt;=Checklist!$B$14,"Pass","Below min")))</f>
        <v/>
      </c>
      <c r="K272" s="30"/>
      <c r="L272" s="31"/>
      <c r="M272" s="35"/>
      <c r="N272" s="36" t="str">
        <f aca="false">IF(AND(ISNUMBER(D272),ISNUMBER(E272),ISNUMBER(G272)),G272*ABS(D272-E272),"")</f>
        <v/>
      </c>
      <c r="O272" s="36" t="str">
        <f aca="false">IF(AND(K272="Yes",ISNUMBER(L272),ISNUMBER(N272)),(L272-D272)*SIGN(D272-E272)*G272-N(M272),"")</f>
        <v/>
      </c>
      <c r="P272" s="37" t="str">
        <f aca="false">IF(ISNUMBER(O272),IF(N272&gt;0,O272/N272,""),"")</f>
        <v/>
      </c>
      <c r="Q272" s="30"/>
    </row>
    <row r="273" customFormat="false" ht="15" hidden="false" customHeight="false" outlineLevel="0" collapsed="false">
      <c r="A273" s="29"/>
      <c r="B273" s="30"/>
      <c r="C273" s="30"/>
      <c r="D273" s="31"/>
      <c r="E273" s="31"/>
      <c r="F273" s="31"/>
      <c r="G273" s="32"/>
      <c r="H273" s="33"/>
      <c r="I273" s="30"/>
      <c r="J273" s="34" t="str">
        <f aca="false">IF(H273="","",IF(I273="No","Do not trade",IF(H273&gt;=Checklist!$B$14,"Pass","Below min")))</f>
        <v/>
      </c>
      <c r="K273" s="30"/>
      <c r="L273" s="31"/>
      <c r="M273" s="35"/>
      <c r="N273" s="36" t="str">
        <f aca="false">IF(AND(ISNUMBER(D273),ISNUMBER(E273),ISNUMBER(G273)),G273*ABS(D273-E273),"")</f>
        <v/>
      </c>
      <c r="O273" s="36" t="str">
        <f aca="false">IF(AND(K273="Yes",ISNUMBER(L273),ISNUMBER(N273)),(L273-D273)*SIGN(D273-E273)*G273-N(M273),"")</f>
        <v/>
      </c>
      <c r="P273" s="37" t="str">
        <f aca="false">IF(ISNUMBER(O273),IF(N273&gt;0,O273/N273,""),"")</f>
        <v/>
      </c>
      <c r="Q273" s="30"/>
    </row>
    <row r="274" customFormat="false" ht="15" hidden="false" customHeight="false" outlineLevel="0" collapsed="false">
      <c r="A274" s="29"/>
      <c r="B274" s="30"/>
      <c r="C274" s="30"/>
      <c r="D274" s="31"/>
      <c r="E274" s="31"/>
      <c r="F274" s="31"/>
      <c r="G274" s="32"/>
      <c r="H274" s="33"/>
      <c r="I274" s="30"/>
      <c r="J274" s="34" t="str">
        <f aca="false">IF(H274="","",IF(I274="No","Do not trade",IF(H274&gt;=Checklist!$B$14,"Pass","Below min")))</f>
        <v/>
      </c>
      <c r="K274" s="30"/>
      <c r="L274" s="31"/>
      <c r="M274" s="35"/>
      <c r="N274" s="36" t="str">
        <f aca="false">IF(AND(ISNUMBER(D274),ISNUMBER(E274),ISNUMBER(G274)),G274*ABS(D274-E274),"")</f>
        <v/>
      </c>
      <c r="O274" s="36" t="str">
        <f aca="false">IF(AND(K274="Yes",ISNUMBER(L274),ISNUMBER(N274)),(L274-D274)*SIGN(D274-E274)*G274-N(M274),"")</f>
        <v/>
      </c>
      <c r="P274" s="37" t="str">
        <f aca="false">IF(ISNUMBER(O274),IF(N274&gt;0,O274/N274,""),"")</f>
        <v/>
      </c>
      <c r="Q274" s="30"/>
    </row>
    <row r="275" customFormat="false" ht="15" hidden="false" customHeight="false" outlineLevel="0" collapsed="false">
      <c r="A275" s="29"/>
      <c r="B275" s="30"/>
      <c r="C275" s="30"/>
      <c r="D275" s="31"/>
      <c r="E275" s="31"/>
      <c r="F275" s="31"/>
      <c r="G275" s="32"/>
      <c r="H275" s="33"/>
      <c r="I275" s="30"/>
      <c r="J275" s="34" t="str">
        <f aca="false">IF(H275="","",IF(I275="No","Do not trade",IF(H275&gt;=Checklist!$B$14,"Pass","Below min")))</f>
        <v/>
      </c>
      <c r="K275" s="30"/>
      <c r="L275" s="31"/>
      <c r="M275" s="35"/>
      <c r="N275" s="36" t="str">
        <f aca="false">IF(AND(ISNUMBER(D275),ISNUMBER(E275),ISNUMBER(G275)),G275*ABS(D275-E275),"")</f>
        <v/>
      </c>
      <c r="O275" s="36" t="str">
        <f aca="false">IF(AND(K275="Yes",ISNUMBER(L275),ISNUMBER(N275)),(L275-D275)*SIGN(D275-E275)*G275-N(M275),"")</f>
        <v/>
      </c>
      <c r="P275" s="37" t="str">
        <f aca="false">IF(ISNUMBER(O275),IF(N275&gt;0,O275/N275,""),"")</f>
        <v/>
      </c>
      <c r="Q275" s="30"/>
    </row>
    <row r="276" customFormat="false" ht="15" hidden="false" customHeight="false" outlineLevel="0" collapsed="false">
      <c r="A276" s="29"/>
      <c r="B276" s="30"/>
      <c r="C276" s="30"/>
      <c r="D276" s="31"/>
      <c r="E276" s="31"/>
      <c r="F276" s="31"/>
      <c r="G276" s="32"/>
      <c r="H276" s="33"/>
      <c r="I276" s="30"/>
      <c r="J276" s="34" t="str">
        <f aca="false">IF(H276="","",IF(I276="No","Do not trade",IF(H276&gt;=Checklist!$B$14,"Pass","Below min")))</f>
        <v/>
      </c>
      <c r="K276" s="30"/>
      <c r="L276" s="31"/>
      <c r="M276" s="35"/>
      <c r="N276" s="36" t="str">
        <f aca="false">IF(AND(ISNUMBER(D276),ISNUMBER(E276),ISNUMBER(G276)),G276*ABS(D276-E276),"")</f>
        <v/>
      </c>
      <c r="O276" s="36" t="str">
        <f aca="false">IF(AND(K276="Yes",ISNUMBER(L276),ISNUMBER(N276)),(L276-D276)*SIGN(D276-E276)*G276-N(M276),"")</f>
        <v/>
      </c>
      <c r="P276" s="37" t="str">
        <f aca="false">IF(ISNUMBER(O276),IF(N276&gt;0,O276/N276,""),"")</f>
        <v/>
      </c>
      <c r="Q276" s="30"/>
    </row>
    <row r="277" customFormat="false" ht="15" hidden="false" customHeight="false" outlineLevel="0" collapsed="false">
      <c r="A277" s="29"/>
      <c r="B277" s="30"/>
      <c r="C277" s="30"/>
      <c r="D277" s="31"/>
      <c r="E277" s="31"/>
      <c r="F277" s="31"/>
      <c r="G277" s="32"/>
      <c r="H277" s="33"/>
      <c r="I277" s="30"/>
      <c r="J277" s="34" t="str">
        <f aca="false">IF(H277="","",IF(I277="No","Do not trade",IF(H277&gt;=Checklist!$B$14,"Pass","Below min")))</f>
        <v/>
      </c>
      <c r="K277" s="30"/>
      <c r="L277" s="31"/>
      <c r="M277" s="35"/>
      <c r="N277" s="36" t="str">
        <f aca="false">IF(AND(ISNUMBER(D277),ISNUMBER(E277),ISNUMBER(G277)),G277*ABS(D277-E277),"")</f>
        <v/>
      </c>
      <c r="O277" s="36" t="str">
        <f aca="false">IF(AND(K277="Yes",ISNUMBER(L277),ISNUMBER(N277)),(L277-D277)*SIGN(D277-E277)*G277-N(M277),"")</f>
        <v/>
      </c>
      <c r="P277" s="37" t="str">
        <f aca="false">IF(ISNUMBER(O277),IF(N277&gt;0,O277/N277,""),"")</f>
        <v/>
      </c>
      <c r="Q277" s="30"/>
    </row>
    <row r="278" customFormat="false" ht="15" hidden="false" customHeight="false" outlineLevel="0" collapsed="false">
      <c r="A278" s="29"/>
      <c r="B278" s="30"/>
      <c r="C278" s="30"/>
      <c r="D278" s="31"/>
      <c r="E278" s="31"/>
      <c r="F278" s="31"/>
      <c r="G278" s="32"/>
      <c r="H278" s="33"/>
      <c r="I278" s="30"/>
      <c r="J278" s="34" t="str">
        <f aca="false">IF(H278="","",IF(I278="No","Do not trade",IF(H278&gt;=Checklist!$B$14,"Pass","Below min")))</f>
        <v/>
      </c>
      <c r="K278" s="30"/>
      <c r="L278" s="31"/>
      <c r="M278" s="35"/>
      <c r="N278" s="36" t="str">
        <f aca="false">IF(AND(ISNUMBER(D278),ISNUMBER(E278),ISNUMBER(G278)),G278*ABS(D278-E278),"")</f>
        <v/>
      </c>
      <c r="O278" s="36" t="str">
        <f aca="false">IF(AND(K278="Yes",ISNUMBER(L278),ISNUMBER(N278)),(L278-D278)*SIGN(D278-E278)*G278-N(M278),"")</f>
        <v/>
      </c>
      <c r="P278" s="37" t="str">
        <f aca="false">IF(ISNUMBER(O278),IF(N278&gt;0,O278/N278,""),"")</f>
        <v/>
      </c>
      <c r="Q278" s="30"/>
    </row>
    <row r="279" customFormat="false" ht="15" hidden="false" customHeight="false" outlineLevel="0" collapsed="false">
      <c r="A279" s="29"/>
      <c r="B279" s="30"/>
      <c r="C279" s="30"/>
      <c r="D279" s="31"/>
      <c r="E279" s="31"/>
      <c r="F279" s="31"/>
      <c r="G279" s="32"/>
      <c r="H279" s="33"/>
      <c r="I279" s="30"/>
      <c r="J279" s="34" t="str">
        <f aca="false">IF(H279="","",IF(I279="No","Do not trade",IF(H279&gt;=Checklist!$B$14,"Pass","Below min")))</f>
        <v/>
      </c>
      <c r="K279" s="30"/>
      <c r="L279" s="31"/>
      <c r="M279" s="35"/>
      <c r="N279" s="36" t="str">
        <f aca="false">IF(AND(ISNUMBER(D279),ISNUMBER(E279),ISNUMBER(G279)),G279*ABS(D279-E279),"")</f>
        <v/>
      </c>
      <c r="O279" s="36" t="str">
        <f aca="false">IF(AND(K279="Yes",ISNUMBER(L279),ISNUMBER(N279)),(L279-D279)*SIGN(D279-E279)*G279-N(M279),"")</f>
        <v/>
      </c>
      <c r="P279" s="37" t="str">
        <f aca="false">IF(ISNUMBER(O279),IF(N279&gt;0,O279/N279,""),"")</f>
        <v/>
      </c>
      <c r="Q279" s="30"/>
    </row>
    <row r="280" customFormat="false" ht="15" hidden="false" customHeight="false" outlineLevel="0" collapsed="false">
      <c r="A280" s="29"/>
      <c r="B280" s="30"/>
      <c r="C280" s="30"/>
      <c r="D280" s="31"/>
      <c r="E280" s="31"/>
      <c r="F280" s="31"/>
      <c r="G280" s="32"/>
      <c r="H280" s="33"/>
      <c r="I280" s="30"/>
      <c r="J280" s="34" t="str">
        <f aca="false">IF(H280="","",IF(I280="No","Do not trade",IF(H280&gt;=Checklist!$B$14,"Pass","Below min")))</f>
        <v/>
      </c>
      <c r="K280" s="30"/>
      <c r="L280" s="31"/>
      <c r="M280" s="35"/>
      <c r="N280" s="36" t="str">
        <f aca="false">IF(AND(ISNUMBER(D280),ISNUMBER(E280),ISNUMBER(G280)),G280*ABS(D280-E280),"")</f>
        <v/>
      </c>
      <c r="O280" s="36" t="str">
        <f aca="false">IF(AND(K280="Yes",ISNUMBER(L280),ISNUMBER(N280)),(L280-D280)*SIGN(D280-E280)*G280-N(M280),"")</f>
        <v/>
      </c>
      <c r="P280" s="37" t="str">
        <f aca="false">IF(ISNUMBER(O280),IF(N280&gt;0,O280/N280,""),"")</f>
        <v/>
      </c>
      <c r="Q280" s="30"/>
    </row>
    <row r="281" customFormat="false" ht="15" hidden="false" customHeight="false" outlineLevel="0" collapsed="false">
      <c r="A281" s="29"/>
      <c r="B281" s="30"/>
      <c r="C281" s="30"/>
      <c r="D281" s="31"/>
      <c r="E281" s="31"/>
      <c r="F281" s="31"/>
      <c r="G281" s="32"/>
      <c r="H281" s="33"/>
      <c r="I281" s="30"/>
      <c r="J281" s="34" t="str">
        <f aca="false">IF(H281="","",IF(I281="No","Do not trade",IF(H281&gt;=Checklist!$B$14,"Pass","Below min")))</f>
        <v/>
      </c>
      <c r="K281" s="30"/>
      <c r="L281" s="31"/>
      <c r="M281" s="35"/>
      <c r="N281" s="36" t="str">
        <f aca="false">IF(AND(ISNUMBER(D281),ISNUMBER(E281),ISNUMBER(G281)),G281*ABS(D281-E281),"")</f>
        <v/>
      </c>
      <c r="O281" s="36" t="str">
        <f aca="false">IF(AND(K281="Yes",ISNUMBER(L281),ISNUMBER(N281)),(L281-D281)*SIGN(D281-E281)*G281-N(M281),"")</f>
        <v/>
      </c>
      <c r="P281" s="37" t="str">
        <f aca="false">IF(ISNUMBER(O281),IF(N281&gt;0,O281/N281,""),"")</f>
        <v/>
      </c>
      <c r="Q281" s="30"/>
    </row>
    <row r="282" customFormat="false" ht="15" hidden="false" customHeight="false" outlineLevel="0" collapsed="false">
      <c r="A282" s="29"/>
      <c r="B282" s="30"/>
      <c r="C282" s="30"/>
      <c r="D282" s="31"/>
      <c r="E282" s="31"/>
      <c r="F282" s="31"/>
      <c r="G282" s="32"/>
      <c r="H282" s="33"/>
      <c r="I282" s="30"/>
      <c r="J282" s="34" t="str">
        <f aca="false">IF(H282="","",IF(I282="No","Do not trade",IF(H282&gt;=Checklist!$B$14,"Pass","Below min")))</f>
        <v/>
      </c>
      <c r="K282" s="30"/>
      <c r="L282" s="31"/>
      <c r="M282" s="35"/>
      <c r="N282" s="36" t="str">
        <f aca="false">IF(AND(ISNUMBER(D282),ISNUMBER(E282),ISNUMBER(G282)),G282*ABS(D282-E282),"")</f>
        <v/>
      </c>
      <c r="O282" s="36" t="str">
        <f aca="false">IF(AND(K282="Yes",ISNUMBER(L282),ISNUMBER(N282)),(L282-D282)*SIGN(D282-E282)*G282-N(M282),"")</f>
        <v/>
      </c>
      <c r="P282" s="37" t="str">
        <f aca="false">IF(ISNUMBER(O282),IF(N282&gt;0,O282/N282,""),"")</f>
        <v/>
      </c>
      <c r="Q282" s="30"/>
    </row>
    <row r="283" customFormat="false" ht="15" hidden="false" customHeight="false" outlineLevel="0" collapsed="false">
      <c r="A283" s="29"/>
      <c r="B283" s="30"/>
      <c r="C283" s="30"/>
      <c r="D283" s="31"/>
      <c r="E283" s="31"/>
      <c r="F283" s="31"/>
      <c r="G283" s="32"/>
      <c r="H283" s="33"/>
      <c r="I283" s="30"/>
      <c r="J283" s="34" t="str">
        <f aca="false">IF(H283="","",IF(I283="No","Do not trade",IF(H283&gt;=Checklist!$B$14,"Pass","Below min")))</f>
        <v/>
      </c>
      <c r="K283" s="30"/>
      <c r="L283" s="31"/>
      <c r="M283" s="35"/>
      <c r="N283" s="36" t="str">
        <f aca="false">IF(AND(ISNUMBER(D283),ISNUMBER(E283),ISNUMBER(G283)),G283*ABS(D283-E283),"")</f>
        <v/>
      </c>
      <c r="O283" s="36" t="str">
        <f aca="false">IF(AND(K283="Yes",ISNUMBER(L283),ISNUMBER(N283)),(L283-D283)*SIGN(D283-E283)*G283-N(M283),"")</f>
        <v/>
      </c>
      <c r="P283" s="37" t="str">
        <f aca="false">IF(ISNUMBER(O283),IF(N283&gt;0,O283/N283,""),"")</f>
        <v/>
      </c>
      <c r="Q283" s="30"/>
    </row>
    <row r="284" customFormat="false" ht="15" hidden="false" customHeight="false" outlineLevel="0" collapsed="false">
      <c r="A284" s="29"/>
      <c r="B284" s="30"/>
      <c r="C284" s="30"/>
      <c r="D284" s="31"/>
      <c r="E284" s="31"/>
      <c r="F284" s="31"/>
      <c r="G284" s="32"/>
      <c r="H284" s="33"/>
      <c r="I284" s="30"/>
      <c r="J284" s="34" t="str">
        <f aca="false">IF(H284="","",IF(I284="No","Do not trade",IF(H284&gt;=Checklist!$B$14,"Pass","Below min")))</f>
        <v/>
      </c>
      <c r="K284" s="30"/>
      <c r="L284" s="31"/>
      <c r="M284" s="35"/>
      <c r="N284" s="36" t="str">
        <f aca="false">IF(AND(ISNUMBER(D284),ISNUMBER(E284),ISNUMBER(G284)),G284*ABS(D284-E284),"")</f>
        <v/>
      </c>
      <c r="O284" s="36" t="str">
        <f aca="false">IF(AND(K284="Yes",ISNUMBER(L284),ISNUMBER(N284)),(L284-D284)*SIGN(D284-E284)*G284-N(M284),"")</f>
        <v/>
      </c>
      <c r="P284" s="37" t="str">
        <f aca="false">IF(ISNUMBER(O284),IF(N284&gt;0,O284/N284,""),"")</f>
        <v/>
      </c>
      <c r="Q284" s="30"/>
    </row>
    <row r="285" customFormat="false" ht="15" hidden="false" customHeight="false" outlineLevel="0" collapsed="false">
      <c r="A285" s="29"/>
      <c r="B285" s="30"/>
      <c r="C285" s="30"/>
      <c r="D285" s="31"/>
      <c r="E285" s="31"/>
      <c r="F285" s="31"/>
      <c r="G285" s="32"/>
      <c r="H285" s="33"/>
      <c r="I285" s="30"/>
      <c r="J285" s="34" t="str">
        <f aca="false">IF(H285="","",IF(I285="No","Do not trade",IF(H285&gt;=Checklist!$B$14,"Pass","Below min")))</f>
        <v/>
      </c>
      <c r="K285" s="30"/>
      <c r="L285" s="31"/>
      <c r="M285" s="35"/>
      <c r="N285" s="36" t="str">
        <f aca="false">IF(AND(ISNUMBER(D285),ISNUMBER(E285),ISNUMBER(G285)),G285*ABS(D285-E285),"")</f>
        <v/>
      </c>
      <c r="O285" s="36" t="str">
        <f aca="false">IF(AND(K285="Yes",ISNUMBER(L285),ISNUMBER(N285)),(L285-D285)*SIGN(D285-E285)*G285-N(M285),"")</f>
        <v/>
      </c>
      <c r="P285" s="37" t="str">
        <f aca="false">IF(ISNUMBER(O285),IF(N285&gt;0,O285/N285,""),"")</f>
        <v/>
      </c>
      <c r="Q285" s="30"/>
    </row>
    <row r="286" customFormat="false" ht="15" hidden="false" customHeight="false" outlineLevel="0" collapsed="false">
      <c r="A286" s="29"/>
      <c r="B286" s="30"/>
      <c r="C286" s="30"/>
      <c r="D286" s="31"/>
      <c r="E286" s="31"/>
      <c r="F286" s="31"/>
      <c r="G286" s="32"/>
      <c r="H286" s="33"/>
      <c r="I286" s="30"/>
      <c r="J286" s="34" t="str">
        <f aca="false">IF(H286="","",IF(I286="No","Do not trade",IF(H286&gt;=Checklist!$B$14,"Pass","Below min")))</f>
        <v/>
      </c>
      <c r="K286" s="30"/>
      <c r="L286" s="31"/>
      <c r="M286" s="35"/>
      <c r="N286" s="36" t="str">
        <f aca="false">IF(AND(ISNUMBER(D286),ISNUMBER(E286),ISNUMBER(G286)),G286*ABS(D286-E286),"")</f>
        <v/>
      </c>
      <c r="O286" s="36" t="str">
        <f aca="false">IF(AND(K286="Yes",ISNUMBER(L286),ISNUMBER(N286)),(L286-D286)*SIGN(D286-E286)*G286-N(M286),"")</f>
        <v/>
      </c>
      <c r="P286" s="37" t="str">
        <f aca="false">IF(ISNUMBER(O286),IF(N286&gt;0,O286/N286,""),"")</f>
        <v/>
      </c>
      <c r="Q286" s="30"/>
    </row>
    <row r="287" customFormat="false" ht="15" hidden="false" customHeight="false" outlineLevel="0" collapsed="false">
      <c r="A287" s="29"/>
      <c r="B287" s="30"/>
      <c r="C287" s="30"/>
      <c r="D287" s="31"/>
      <c r="E287" s="31"/>
      <c r="F287" s="31"/>
      <c r="G287" s="32"/>
      <c r="H287" s="33"/>
      <c r="I287" s="30"/>
      <c r="J287" s="34" t="str">
        <f aca="false">IF(H287="","",IF(I287="No","Do not trade",IF(H287&gt;=Checklist!$B$14,"Pass","Below min")))</f>
        <v/>
      </c>
      <c r="K287" s="30"/>
      <c r="L287" s="31"/>
      <c r="M287" s="35"/>
      <c r="N287" s="36" t="str">
        <f aca="false">IF(AND(ISNUMBER(D287),ISNUMBER(E287),ISNUMBER(G287)),G287*ABS(D287-E287),"")</f>
        <v/>
      </c>
      <c r="O287" s="36" t="str">
        <f aca="false">IF(AND(K287="Yes",ISNUMBER(L287),ISNUMBER(N287)),(L287-D287)*SIGN(D287-E287)*G287-N(M287),"")</f>
        <v/>
      </c>
      <c r="P287" s="37" t="str">
        <f aca="false">IF(ISNUMBER(O287),IF(N287&gt;0,O287/N287,""),"")</f>
        <v/>
      </c>
      <c r="Q287" s="30"/>
    </row>
    <row r="288" customFormat="false" ht="15" hidden="false" customHeight="false" outlineLevel="0" collapsed="false">
      <c r="A288" s="29"/>
      <c r="B288" s="30"/>
      <c r="C288" s="30"/>
      <c r="D288" s="31"/>
      <c r="E288" s="31"/>
      <c r="F288" s="31"/>
      <c r="G288" s="32"/>
      <c r="H288" s="33"/>
      <c r="I288" s="30"/>
      <c r="J288" s="34" t="str">
        <f aca="false">IF(H288="","",IF(I288="No","Do not trade",IF(H288&gt;=Checklist!$B$14,"Pass","Below min")))</f>
        <v/>
      </c>
      <c r="K288" s="30"/>
      <c r="L288" s="31"/>
      <c r="M288" s="35"/>
      <c r="N288" s="36" t="str">
        <f aca="false">IF(AND(ISNUMBER(D288),ISNUMBER(E288),ISNUMBER(G288)),G288*ABS(D288-E288),"")</f>
        <v/>
      </c>
      <c r="O288" s="36" t="str">
        <f aca="false">IF(AND(K288="Yes",ISNUMBER(L288),ISNUMBER(N288)),(L288-D288)*SIGN(D288-E288)*G288-N(M288),"")</f>
        <v/>
      </c>
      <c r="P288" s="37" t="str">
        <f aca="false">IF(ISNUMBER(O288),IF(N288&gt;0,O288/N288,""),"")</f>
        <v/>
      </c>
      <c r="Q288" s="30"/>
    </row>
    <row r="289" customFormat="false" ht="15" hidden="false" customHeight="false" outlineLevel="0" collapsed="false">
      <c r="A289" s="29"/>
      <c r="B289" s="30"/>
      <c r="C289" s="30"/>
      <c r="D289" s="31"/>
      <c r="E289" s="31"/>
      <c r="F289" s="31"/>
      <c r="G289" s="32"/>
      <c r="H289" s="33"/>
      <c r="I289" s="30"/>
      <c r="J289" s="34" t="str">
        <f aca="false">IF(H289="","",IF(I289="No","Do not trade",IF(H289&gt;=Checklist!$B$14,"Pass","Below min")))</f>
        <v/>
      </c>
      <c r="K289" s="30"/>
      <c r="L289" s="31"/>
      <c r="M289" s="35"/>
      <c r="N289" s="36" t="str">
        <f aca="false">IF(AND(ISNUMBER(D289),ISNUMBER(E289),ISNUMBER(G289)),G289*ABS(D289-E289),"")</f>
        <v/>
      </c>
      <c r="O289" s="36" t="str">
        <f aca="false">IF(AND(K289="Yes",ISNUMBER(L289),ISNUMBER(N289)),(L289-D289)*SIGN(D289-E289)*G289-N(M289),"")</f>
        <v/>
      </c>
      <c r="P289" s="37" t="str">
        <f aca="false">IF(ISNUMBER(O289),IF(N289&gt;0,O289/N289,""),"")</f>
        <v/>
      </c>
      <c r="Q289" s="30"/>
    </row>
    <row r="290" customFormat="false" ht="15" hidden="false" customHeight="false" outlineLevel="0" collapsed="false">
      <c r="A290" s="29"/>
      <c r="B290" s="30"/>
      <c r="C290" s="30"/>
      <c r="D290" s="31"/>
      <c r="E290" s="31"/>
      <c r="F290" s="31"/>
      <c r="G290" s="32"/>
      <c r="H290" s="33"/>
      <c r="I290" s="30"/>
      <c r="J290" s="34" t="str">
        <f aca="false">IF(H290="","",IF(I290="No","Do not trade",IF(H290&gt;=Checklist!$B$14,"Pass","Below min")))</f>
        <v/>
      </c>
      <c r="K290" s="30"/>
      <c r="L290" s="31"/>
      <c r="M290" s="35"/>
      <c r="N290" s="36" t="str">
        <f aca="false">IF(AND(ISNUMBER(D290),ISNUMBER(E290),ISNUMBER(G290)),G290*ABS(D290-E290),"")</f>
        <v/>
      </c>
      <c r="O290" s="36" t="str">
        <f aca="false">IF(AND(K290="Yes",ISNUMBER(L290),ISNUMBER(N290)),(L290-D290)*SIGN(D290-E290)*G290-N(M290),"")</f>
        <v/>
      </c>
      <c r="P290" s="37" t="str">
        <f aca="false">IF(ISNUMBER(O290),IF(N290&gt;0,O290/N290,""),"")</f>
        <v/>
      </c>
      <c r="Q290" s="30"/>
    </row>
    <row r="291" customFormat="false" ht="15" hidden="false" customHeight="false" outlineLevel="0" collapsed="false">
      <c r="A291" s="29"/>
      <c r="B291" s="30"/>
      <c r="C291" s="30"/>
      <c r="D291" s="31"/>
      <c r="E291" s="31"/>
      <c r="F291" s="31"/>
      <c r="G291" s="32"/>
      <c r="H291" s="33"/>
      <c r="I291" s="30"/>
      <c r="J291" s="34" t="str">
        <f aca="false">IF(H291="","",IF(I291="No","Do not trade",IF(H291&gt;=Checklist!$B$14,"Pass","Below min")))</f>
        <v/>
      </c>
      <c r="K291" s="30"/>
      <c r="L291" s="31"/>
      <c r="M291" s="35"/>
      <c r="N291" s="36" t="str">
        <f aca="false">IF(AND(ISNUMBER(D291),ISNUMBER(E291),ISNUMBER(G291)),G291*ABS(D291-E291),"")</f>
        <v/>
      </c>
      <c r="O291" s="36" t="str">
        <f aca="false">IF(AND(K291="Yes",ISNUMBER(L291),ISNUMBER(N291)),(L291-D291)*SIGN(D291-E291)*G291-N(M291),"")</f>
        <v/>
      </c>
      <c r="P291" s="37" t="str">
        <f aca="false">IF(ISNUMBER(O291),IF(N291&gt;0,O291/N291,""),"")</f>
        <v/>
      </c>
      <c r="Q291" s="30"/>
    </row>
    <row r="292" customFormat="false" ht="15" hidden="false" customHeight="false" outlineLevel="0" collapsed="false">
      <c r="A292" s="29"/>
      <c r="B292" s="30"/>
      <c r="C292" s="30"/>
      <c r="D292" s="31"/>
      <c r="E292" s="31"/>
      <c r="F292" s="31"/>
      <c r="G292" s="32"/>
      <c r="H292" s="33"/>
      <c r="I292" s="30"/>
      <c r="J292" s="34" t="str">
        <f aca="false">IF(H292="","",IF(I292="No","Do not trade",IF(H292&gt;=Checklist!$B$14,"Pass","Below min")))</f>
        <v/>
      </c>
      <c r="K292" s="30"/>
      <c r="L292" s="31"/>
      <c r="M292" s="35"/>
      <c r="N292" s="36" t="str">
        <f aca="false">IF(AND(ISNUMBER(D292),ISNUMBER(E292),ISNUMBER(G292)),G292*ABS(D292-E292),"")</f>
        <v/>
      </c>
      <c r="O292" s="36" t="str">
        <f aca="false">IF(AND(K292="Yes",ISNUMBER(L292),ISNUMBER(N292)),(L292-D292)*SIGN(D292-E292)*G292-N(M292),"")</f>
        <v/>
      </c>
      <c r="P292" s="37" t="str">
        <f aca="false">IF(ISNUMBER(O292),IF(N292&gt;0,O292/N292,""),"")</f>
        <v/>
      </c>
      <c r="Q292" s="30"/>
    </row>
    <row r="293" customFormat="false" ht="15" hidden="false" customHeight="false" outlineLevel="0" collapsed="false">
      <c r="A293" s="29"/>
      <c r="B293" s="30"/>
      <c r="C293" s="30"/>
      <c r="D293" s="31"/>
      <c r="E293" s="31"/>
      <c r="F293" s="31"/>
      <c r="G293" s="32"/>
      <c r="H293" s="33"/>
      <c r="I293" s="30"/>
      <c r="J293" s="34" t="str">
        <f aca="false">IF(H293="","",IF(I293="No","Do not trade",IF(H293&gt;=Checklist!$B$14,"Pass","Below min")))</f>
        <v/>
      </c>
      <c r="K293" s="30"/>
      <c r="L293" s="31"/>
      <c r="M293" s="35"/>
      <c r="N293" s="36" t="str">
        <f aca="false">IF(AND(ISNUMBER(D293),ISNUMBER(E293),ISNUMBER(G293)),G293*ABS(D293-E293),"")</f>
        <v/>
      </c>
      <c r="O293" s="36" t="str">
        <f aca="false">IF(AND(K293="Yes",ISNUMBER(L293),ISNUMBER(N293)),(L293-D293)*SIGN(D293-E293)*G293-N(M293),"")</f>
        <v/>
      </c>
      <c r="P293" s="37" t="str">
        <f aca="false">IF(ISNUMBER(O293),IF(N293&gt;0,O293/N293,""),"")</f>
        <v/>
      </c>
      <c r="Q293" s="30"/>
    </row>
    <row r="294" customFormat="false" ht="15" hidden="false" customHeight="false" outlineLevel="0" collapsed="false">
      <c r="A294" s="29"/>
      <c r="B294" s="30"/>
      <c r="C294" s="30"/>
      <c r="D294" s="31"/>
      <c r="E294" s="31"/>
      <c r="F294" s="31"/>
      <c r="G294" s="32"/>
      <c r="H294" s="33"/>
      <c r="I294" s="30"/>
      <c r="J294" s="34" t="str">
        <f aca="false">IF(H294="","",IF(I294="No","Do not trade",IF(H294&gt;=Checklist!$B$14,"Pass","Below min")))</f>
        <v/>
      </c>
      <c r="K294" s="30"/>
      <c r="L294" s="31"/>
      <c r="M294" s="35"/>
      <c r="N294" s="36" t="str">
        <f aca="false">IF(AND(ISNUMBER(D294),ISNUMBER(E294),ISNUMBER(G294)),G294*ABS(D294-E294),"")</f>
        <v/>
      </c>
      <c r="O294" s="36" t="str">
        <f aca="false">IF(AND(K294="Yes",ISNUMBER(L294),ISNUMBER(N294)),(L294-D294)*SIGN(D294-E294)*G294-N(M294),"")</f>
        <v/>
      </c>
      <c r="P294" s="37" t="str">
        <f aca="false">IF(ISNUMBER(O294),IF(N294&gt;0,O294/N294,""),"")</f>
        <v/>
      </c>
      <c r="Q294" s="30"/>
    </row>
    <row r="295" customFormat="false" ht="15" hidden="false" customHeight="false" outlineLevel="0" collapsed="false">
      <c r="A295" s="29"/>
      <c r="B295" s="30"/>
      <c r="C295" s="30"/>
      <c r="D295" s="31"/>
      <c r="E295" s="31"/>
      <c r="F295" s="31"/>
      <c r="G295" s="32"/>
      <c r="H295" s="33"/>
      <c r="I295" s="30"/>
      <c r="J295" s="34" t="str">
        <f aca="false">IF(H295="","",IF(I295="No","Do not trade",IF(H295&gt;=Checklist!$B$14,"Pass","Below min")))</f>
        <v/>
      </c>
      <c r="K295" s="30"/>
      <c r="L295" s="31"/>
      <c r="M295" s="35"/>
      <c r="N295" s="36" t="str">
        <f aca="false">IF(AND(ISNUMBER(D295),ISNUMBER(E295),ISNUMBER(G295)),G295*ABS(D295-E295),"")</f>
        <v/>
      </c>
      <c r="O295" s="36" t="str">
        <f aca="false">IF(AND(K295="Yes",ISNUMBER(L295),ISNUMBER(N295)),(L295-D295)*SIGN(D295-E295)*G295-N(M295),"")</f>
        <v/>
      </c>
      <c r="P295" s="37" t="str">
        <f aca="false">IF(ISNUMBER(O295),IF(N295&gt;0,O295/N295,""),"")</f>
        <v/>
      </c>
      <c r="Q295" s="30"/>
    </row>
    <row r="296" customFormat="false" ht="15" hidden="false" customHeight="false" outlineLevel="0" collapsed="false">
      <c r="A296" s="29"/>
      <c r="B296" s="30"/>
      <c r="C296" s="30"/>
      <c r="D296" s="31"/>
      <c r="E296" s="31"/>
      <c r="F296" s="31"/>
      <c r="G296" s="32"/>
      <c r="H296" s="33"/>
      <c r="I296" s="30"/>
      <c r="J296" s="34" t="str">
        <f aca="false">IF(H296="","",IF(I296="No","Do not trade",IF(H296&gt;=Checklist!$B$14,"Pass","Below min")))</f>
        <v/>
      </c>
      <c r="K296" s="30"/>
      <c r="L296" s="31"/>
      <c r="M296" s="35"/>
      <c r="N296" s="36" t="str">
        <f aca="false">IF(AND(ISNUMBER(D296),ISNUMBER(E296),ISNUMBER(G296)),G296*ABS(D296-E296),"")</f>
        <v/>
      </c>
      <c r="O296" s="36" t="str">
        <f aca="false">IF(AND(K296="Yes",ISNUMBER(L296),ISNUMBER(N296)),(L296-D296)*SIGN(D296-E296)*G296-N(M296),"")</f>
        <v/>
      </c>
      <c r="P296" s="37" t="str">
        <f aca="false">IF(ISNUMBER(O296),IF(N296&gt;0,O296/N296,""),"")</f>
        <v/>
      </c>
      <c r="Q296" s="30"/>
    </row>
    <row r="297" customFormat="false" ht="15" hidden="false" customHeight="false" outlineLevel="0" collapsed="false">
      <c r="A297" s="29"/>
      <c r="B297" s="30"/>
      <c r="C297" s="30"/>
      <c r="D297" s="31"/>
      <c r="E297" s="31"/>
      <c r="F297" s="31"/>
      <c r="G297" s="32"/>
      <c r="H297" s="33"/>
      <c r="I297" s="30"/>
      <c r="J297" s="34" t="str">
        <f aca="false">IF(H297="","",IF(I297="No","Do not trade",IF(H297&gt;=Checklist!$B$14,"Pass","Below min")))</f>
        <v/>
      </c>
      <c r="K297" s="30"/>
      <c r="L297" s="31"/>
      <c r="M297" s="35"/>
      <c r="N297" s="36" t="str">
        <f aca="false">IF(AND(ISNUMBER(D297),ISNUMBER(E297),ISNUMBER(G297)),G297*ABS(D297-E297),"")</f>
        <v/>
      </c>
      <c r="O297" s="36" t="str">
        <f aca="false">IF(AND(K297="Yes",ISNUMBER(L297),ISNUMBER(N297)),(L297-D297)*SIGN(D297-E297)*G297-N(M297),"")</f>
        <v/>
      </c>
      <c r="P297" s="37" t="str">
        <f aca="false">IF(ISNUMBER(O297),IF(N297&gt;0,O297/N297,""),"")</f>
        <v/>
      </c>
      <c r="Q297" s="30"/>
    </row>
    <row r="298" customFormat="false" ht="15" hidden="false" customHeight="false" outlineLevel="0" collapsed="false">
      <c r="A298" s="29"/>
      <c r="B298" s="30"/>
      <c r="C298" s="30"/>
      <c r="D298" s="31"/>
      <c r="E298" s="31"/>
      <c r="F298" s="31"/>
      <c r="G298" s="32"/>
      <c r="H298" s="33"/>
      <c r="I298" s="30"/>
      <c r="J298" s="34" t="str">
        <f aca="false">IF(H298="","",IF(I298="No","Do not trade",IF(H298&gt;=Checklist!$B$14,"Pass","Below min")))</f>
        <v/>
      </c>
      <c r="K298" s="30"/>
      <c r="L298" s="31"/>
      <c r="M298" s="35"/>
      <c r="N298" s="36" t="str">
        <f aca="false">IF(AND(ISNUMBER(D298),ISNUMBER(E298),ISNUMBER(G298)),G298*ABS(D298-E298),"")</f>
        <v/>
      </c>
      <c r="O298" s="36" t="str">
        <f aca="false">IF(AND(K298="Yes",ISNUMBER(L298),ISNUMBER(N298)),(L298-D298)*SIGN(D298-E298)*G298-N(M298),"")</f>
        <v/>
      </c>
      <c r="P298" s="37" t="str">
        <f aca="false">IF(ISNUMBER(O298),IF(N298&gt;0,O298/N298,""),"")</f>
        <v/>
      </c>
      <c r="Q298" s="30"/>
    </row>
    <row r="299" customFormat="false" ht="15" hidden="false" customHeight="false" outlineLevel="0" collapsed="false">
      <c r="A299" s="29"/>
      <c r="B299" s="30"/>
      <c r="C299" s="30"/>
      <c r="D299" s="31"/>
      <c r="E299" s="31"/>
      <c r="F299" s="31"/>
      <c r="G299" s="32"/>
      <c r="H299" s="33"/>
      <c r="I299" s="30"/>
      <c r="J299" s="34" t="str">
        <f aca="false">IF(H299="","",IF(I299="No","Do not trade",IF(H299&gt;=Checklist!$B$14,"Pass","Below min")))</f>
        <v/>
      </c>
      <c r="K299" s="30"/>
      <c r="L299" s="31"/>
      <c r="M299" s="35"/>
      <c r="N299" s="36" t="str">
        <f aca="false">IF(AND(ISNUMBER(D299),ISNUMBER(E299),ISNUMBER(G299)),G299*ABS(D299-E299),"")</f>
        <v/>
      </c>
      <c r="O299" s="36" t="str">
        <f aca="false">IF(AND(K299="Yes",ISNUMBER(L299),ISNUMBER(N299)),(L299-D299)*SIGN(D299-E299)*G299-N(M299),"")</f>
        <v/>
      </c>
      <c r="P299" s="37" t="str">
        <f aca="false">IF(ISNUMBER(O299),IF(N299&gt;0,O299/N299,""),"")</f>
        <v/>
      </c>
      <c r="Q299" s="30"/>
    </row>
    <row r="300" customFormat="false" ht="15" hidden="false" customHeight="false" outlineLevel="0" collapsed="false">
      <c r="A300" s="29"/>
      <c r="B300" s="30"/>
      <c r="C300" s="30"/>
      <c r="D300" s="31"/>
      <c r="E300" s="31"/>
      <c r="F300" s="31"/>
      <c r="G300" s="32"/>
      <c r="H300" s="33"/>
      <c r="I300" s="30"/>
      <c r="J300" s="34" t="str">
        <f aca="false">IF(H300="","",IF(I300="No","Do not trade",IF(H300&gt;=Checklist!$B$14,"Pass","Below min")))</f>
        <v/>
      </c>
      <c r="K300" s="30"/>
      <c r="L300" s="31"/>
      <c r="M300" s="35"/>
      <c r="N300" s="36" t="str">
        <f aca="false">IF(AND(ISNUMBER(D300),ISNUMBER(E300),ISNUMBER(G300)),G300*ABS(D300-E300),"")</f>
        <v/>
      </c>
      <c r="O300" s="36" t="str">
        <f aca="false">IF(AND(K300="Yes",ISNUMBER(L300),ISNUMBER(N300)),(L300-D300)*SIGN(D300-E300)*G300-N(M300),"")</f>
        <v/>
      </c>
      <c r="P300" s="37" t="str">
        <f aca="false">IF(ISNUMBER(O300),IF(N300&gt;0,O300/N300,""),"")</f>
        <v/>
      </c>
      <c r="Q300" s="30"/>
    </row>
    <row r="301" customFormat="false" ht="15" hidden="false" customHeight="false" outlineLevel="0" collapsed="false">
      <c r="A301" s="29"/>
      <c r="B301" s="30"/>
      <c r="C301" s="30"/>
      <c r="D301" s="31"/>
      <c r="E301" s="31"/>
      <c r="F301" s="31"/>
      <c r="G301" s="32"/>
      <c r="H301" s="33"/>
      <c r="I301" s="30"/>
      <c r="J301" s="34" t="str">
        <f aca="false">IF(H301="","",IF(I301="No","Do not trade",IF(H301&gt;=Checklist!$B$14,"Pass","Below min")))</f>
        <v/>
      </c>
      <c r="K301" s="30"/>
      <c r="L301" s="31"/>
      <c r="M301" s="35"/>
      <c r="N301" s="36" t="str">
        <f aca="false">IF(AND(ISNUMBER(D301),ISNUMBER(E301),ISNUMBER(G301)),G301*ABS(D301-E301),"")</f>
        <v/>
      </c>
      <c r="O301" s="36" t="str">
        <f aca="false">IF(AND(K301="Yes",ISNUMBER(L301),ISNUMBER(N301)),(L301-D301)*SIGN(D301-E301)*G301-N(M301),"")</f>
        <v/>
      </c>
      <c r="P301" s="37" t="str">
        <f aca="false">IF(ISNUMBER(O301),IF(N301&gt;0,O301/N301,""),"")</f>
        <v/>
      </c>
      <c r="Q301" s="30"/>
    </row>
    <row r="302" customFormat="false" ht="15" hidden="false" customHeight="false" outlineLevel="0" collapsed="false">
      <c r="A302" s="29"/>
      <c r="B302" s="30"/>
      <c r="C302" s="30"/>
      <c r="D302" s="31"/>
      <c r="E302" s="31"/>
      <c r="F302" s="31"/>
      <c r="G302" s="32"/>
      <c r="H302" s="33"/>
      <c r="I302" s="30"/>
      <c r="J302" s="34" t="str">
        <f aca="false">IF(H302="","",IF(I302="No","Do not trade",IF(H302&gt;=Checklist!$B$14,"Pass","Below min")))</f>
        <v/>
      </c>
      <c r="K302" s="30"/>
      <c r="L302" s="31"/>
      <c r="M302" s="35"/>
      <c r="N302" s="36" t="str">
        <f aca="false">IF(AND(ISNUMBER(D302),ISNUMBER(E302),ISNUMBER(G302)),G302*ABS(D302-E302),"")</f>
        <v/>
      </c>
      <c r="O302" s="36" t="str">
        <f aca="false">IF(AND(K302="Yes",ISNUMBER(L302),ISNUMBER(N302)),(L302-D302)*SIGN(D302-E302)*G302-N(M302),"")</f>
        <v/>
      </c>
      <c r="P302" s="37" t="str">
        <f aca="false">IF(ISNUMBER(O302),IF(N302&gt;0,O302/N302,""),"")</f>
        <v/>
      </c>
      <c r="Q302" s="30"/>
    </row>
    <row r="303" customFormat="false" ht="15" hidden="false" customHeight="false" outlineLevel="0" collapsed="false">
      <c r="A303" s="29"/>
      <c r="B303" s="30"/>
      <c r="C303" s="30"/>
      <c r="D303" s="31"/>
      <c r="E303" s="31"/>
      <c r="F303" s="31"/>
      <c r="G303" s="32"/>
      <c r="H303" s="33"/>
      <c r="I303" s="30"/>
      <c r="J303" s="34" t="str">
        <f aca="false">IF(H303="","",IF(I303="No","Do not trade",IF(H303&gt;=Checklist!$B$14,"Pass","Below min")))</f>
        <v/>
      </c>
      <c r="K303" s="30"/>
      <c r="L303" s="31"/>
      <c r="M303" s="35"/>
      <c r="N303" s="36" t="str">
        <f aca="false">IF(AND(ISNUMBER(D303),ISNUMBER(E303),ISNUMBER(G303)),G303*ABS(D303-E303),"")</f>
        <v/>
      </c>
      <c r="O303" s="36" t="str">
        <f aca="false">IF(AND(K303="Yes",ISNUMBER(L303),ISNUMBER(N303)),(L303-D303)*SIGN(D303-E303)*G303-N(M303),"")</f>
        <v/>
      </c>
      <c r="P303" s="37" t="str">
        <f aca="false">IF(ISNUMBER(O303),IF(N303&gt;0,O303/N303,""),"")</f>
        <v/>
      </c>
      <c r="Q303" s="30"/>
    </row>
    <row r="304" customFormat="false" ht="15" hidden="false" customHeight="false" outlineLevel="0" collapsed="false">
      <c r="A304" s="29"/>
      <c r="B304" s="30"/>
      <c r="C304" s="30"/>
      <c r="D304" s="31"/>
      <c r="E304" s="31"/>
      <c r="F304" s="31"/>
      <c r="G304" s="32"/>
      <c r="H304" s="33"/>
      <c r="I304" s="30"/>
      <c r="J304" s="34" t="str">
        <f aca="false">IF(H304="","",IF(I304="No","Do not trade",IF(H304&gt;=Checklist!$B$14,"Pass","Below min")))</f>
        <v/>
      </c>
      <c r="K304" s="30"/>
      <c r="L304" s="31"/>
      <c r="M304" s="35"/>
      <c r="N304" s="36" t="str">
        <f aca="false">IF(AND(ISNUMBER(D304),ISNUMBER(E304),ISNUMBER(G304)),G304*ABS(D304-E304),"")</f>
        <v/>
      </c>
      <c r="O304" s="36" t="str">
        <f aca="false">IF(AND(K304="Yes",ISNUMBER(L304),ISNUMBER(N304)),(L304-D304)*SIGN(D304-E304)*G304-N(M304),"")</f>
        <v/>
      </c>
      <c r="P304" s="37" t="str">
        <f aca="false">IF(ISNUMBER(O304),IF(N304&gt;0,O304/N304,""),"")</f>
        <v/>
      </c>
      <c r="Q304" s="30"/>
    </row>
    <row r="305" customFormat="false" ht="15" hidden="false" customHeight="false" outlineLevel="0" collapsed="false">
      <c r="A305" s="29"/>
      <c r="B305" s="30"/>
      <c r="C305" s="30"/>
      <c r="D305" s="31"/>
      <c r="E305" s="31"/>
      <c r="F305" s="31"/>
      <c r="G305" s="32"/>
      <c r="H305" s="33"/>
      <c r="I305" s="30"/>
      <c r="J305" s="34" t="str">
        <f aca="false">IF(H305="","",IF(I305="No","Do not trade",IF(H305&gt;=Checklist!$B$14,"Pass","Below min")))</f>
        <v/>
      </c>
      <c r="K305" s="30"/>
      <c r="L305" s="31"/>
      <c r="M305" s="35"/>
      <c r="N305" s="36" t="str">
        <f aca="false">IF(AND(ISNUMBER(D305),ISNUMBER(E305),ISNUMBER(G305)),G305*ABS(D305-E305),"")</f>
        <v/>
      </c>
      <c r="O305" s="36" t="str">
        <f aca="false">IF(AND(K305="Yes",ISNUMBER(L305),ISNUMBER(N305)),(L305-D305)*SIGN(D305-E305)*G305-N(M305),"")</f>
        <v/>
      </c>
      <c r="P305" s="37" t="str">
        <f aca="false">IF(ISNUMBER(O305),IF(N305&gt;0,O305/N305,""),"")</f>
        <v/>
      </c>
      <c r="Q305" s="30"/>
    </row>
    <row r="306" customFormat="false" ht="15" hidden="false" customHeight="false" outlineLevel="0" collapsed="false">
      <c r="A306" s="29"/>
      <c r="B306" s="30"/>
      <c r="C306" s="30"/>
      <c r="D306" s="31"/>
      <c r="E306" s="31"/>
      <c r="F306" s="31"/>
      <c r="G306" s="32"/>
      <c r="H306" s="33"/>
      <c r="I306" s="30"/>
      <c r="J306" s="34" t="str">
        <f aca="false">IF(H306="","",IF(I306="No","Do not trade",IF(H306&gt;=Checklist!$B$14,"Pass","Below min")))</f>
        <v/>
      </c>
      <c r="K306" s="30"/>
      <c r="L306" s="31"/>
      <c r="M306" s="35"/>
      <c r="N306" s="36" t="str">
        <f aca="false">IF(AND(ISNUMBER(D306),ISNUMBER(E306),ISNUMBER(G306)),G306*ABS(D306-E306),"")</f>
        <v/>
      </c>
      <c r="O306" s="36" t="str">
        <f aca="false">IF(AND(K306="Yes",ISNUMBER(L306),ISNUMBER(N306)),(L306-D306)*SIGN(D306-E306)*G306-N(M306),"")</f>
        <v/>
      </c>
      <c r="P306" s="37" t="str">
        <f aca="false">IF(ISNUMBER(O306),IF(N306&gt;0,O306/N306,""),"")</f>
        <v/>
      </c>
      <c r="Q306" s="30"/>
    </row>
    <row r="307" customFormat="false" ht="15" hidden="false" customHeight="false" outlineLevel="0" collapsed="false">
      <c r="A307" s="29"/>
      <c r="B307" s="30"/>
      <c r="C307" s="30"/>
      <c r="D307" s="31"/>
      <c r="E307" s="31"/>
      <c r="F307" s="31"/>
      <c r="G307" s="32"/>
      <c r="H307" s="33"/>
      <c r="I307" s="30"/>
      <c r="J307" s="34" t="str">
        <f aca="false">IF(H307="","",IF(I307="No","Do not trade",IF(H307&gt;=Checklist!$B$14,"Pass","Below min")))</f>
        <v/>
      </c>
      <c r="K307" s="30"/>
      <c r="L307" s="31"/>
      <c r="M307" s="35"/>
      <c r="N307" s="36" t="str">
        <f aca="false">IF(AND(ISNUMBER(D307),ISNUMBER(E307),ISNUMBER(G307)),G307*ABS(D307-E307),"")</f>
        <v/>
      </c>
      <c r="O307" s="36" t="str">
        <f aca="false">IF(AND(K307="Yes",ISNUMBER(L307),ISNUMBER(N307)),(L307-D307)*SIGN(D307-E307)*G307-N(M307),"")</f>
        <v/>
      </c>
      <c r="P307" s="37" t="str">
        <f aca="false">IF(ISNUMBER(O307),IF(N307&gt;0,O307/N307,""),"")</f>
        <v/>
      </c>
      <c r="Q307" s="30"/>
    </row>
    <row r="308" customFormat="false" ht="15" hidden="false" customHeight="false" outlineLevel="0" collapsed="false">
      <c r="A308" s="29"/>
      <c r="B308" s="30"/>
      <c r="C308" s="30"/>
      <c r="D308" s="31"/>
      <c r="E308" s="31"/>
      <c r="F308" s="31"/>
      <c r="G308" s="32"/>
      <c r="H308" s="33"/>
      <c r="I308" s="30"/>
      <c r="J308" s="34" t="str">
        <f aca="false">IF(H308="","",IF(I308="No","Do not trade",IF(H308&gt;=Checklist!$B$14,"Pass","Below min")))</f>
        <v/>
      </c>
      <c r="K308" s="30"/>
      <c r="L308" s="31"/>
      <c r="M308" s="35"/>
      <c r="N308" s="36" t="str">
        <f aca="false">IF(AND(ISNUMBER(D308),ISNUMBER(E308),ISNUMBER(G308)),G308*ABS(D308-E308),"")</f>
        <v/>
      </c>
      <c r="O308" s="36" t="str">
        <f aca="false">IF(AND(K308="Yes",ISNUMBER(L308),ISNUMBER(N308)),(L308-D308)*SIGN(D308-E308)*G308-N(M308),"")</f>
        <v/>
      </c>
      <c r="P308" s="37" t="str">
        <f aca="false">IF(ISNUMBER(O308),IF(N308&gt;0,O308/N308,""),"")</f>
        <v/>
      </c>
      <c r="Q308" s="30"/>
    </row>
    <row r="309" customFormat="false" ht="15" hidden="false" customHeight="false" outlineLevel="0" collapsed="false">
      <c r="A309" s="29"/>
      <c r="B309" s="30"/>
      <c r="C309" s="30"/>
      <c r="D309" s="31"/>
      <c r="E309" s="31"/>
      <c r="F309" s="31"/>
      <c r="G309" s="32"/>
      <c r="H309" s="33"/>
      <c r="I309" s="30"/>
      <c r="J309" s="34" t="str">
        <f aca="false">IF(H309="","",IF(I309="No","Do not trade",IF(H309&gt;=Checklist!$B$14,"Pass","Below min")))</f>
        <v/>
      </c>
      <c r="K309" s="30"/>
      <c r="L309" s="31"/>
      <c r="M309" s="35"/>
      <c r="N309" s="36" t="str">
        <f aca="false">IF(AND(ISNUMBER(D309),ISNUMBER(E309),ISNUMBER(G309)),G309*ABS(D309-E309),"")</f>
        <v/>
      </c>
      <c r="O309" s="36" t="str">
        <f aca="false">IF(AND(K309="Yes",ISNUMBER(L309),ISNUMBER(N309)),(L309-D309)*SIGN(D309-E309)*G309-N(M309),"")</f>
        <v/>
      </c>
      <c r="P309" s="37" t="str">
        <f aca="false">IF(ISNUMBER(O309),IF(N309&gt;0,O309/N309,""),"")</f>
        <v/>
      </c>
      <c r="Q309" s="30"/>
    </row>
    <row r="310" customFormat="false" ht="15" hidden="false" customHeight="false" outlineLevel="0" collapsed="false">
      <c r="A310" s="29"/>
      <c r="B310" s="30"/>
      <c r="C310" s="30"/>
      <c r="D310" s="31"/>
      <c r="E310" s="31"/>
      <c r="F310" s="31"/>
      <c r="G310" s="32"/>
      <c r="H310" s="33"/>
      <c r="I310" s="30"/>
      <c r="J310" s="34" t="str">
        <f aca="false">IF(H310="","",IF(I310="No","Do not trade",IF(H310&gt;=Checklist!$B$14,"Pass","Below min")))</f>
        <v/>
      </c>
      <c r="K310" s="30"/>
      <c r="L310" s="31"/>
      <c r="M310" s="35"/>
      <c r="N310" s="36" t="str">
        <f aca="false">IF(AND(ISNUMBER(D310),ISNUMBER(E310),ISNUMBER(G310)),G310*ABS(D310-E310),"")</f>
        <v/>
      </c>
      <c r="O310" s="36" t="str">
        <f aca="false">IF(AND(K310="Yes",ISNUMBER(L310),ISNUMBER(N310)),(L310-D310)*SIGN(D310-E310)*G310-N(M310),"")</f>
        <v/>
      </c>
      <c r="P310" s="37" t="str">
        <f aca="false">IF(ISNUMBER(O310),IF(N310&gt;0,O310/N310,""),"")</f>
        <v/>
      </c>
      <c r="Q310" s="30"/>
    </row>
    <row r="311" customFormat="false" ht="15" hidden="false" customHeight="false" outlineLevel="0" collapsed="false">
      <c r="A311" s="29"/>
      <c r="B311" s="30"/>
      <c r="C311" s="30"/>
      <c r="D311" s="31"/>
      <c r="E311" s="31"/>
      <c r="F311" s="31"/>
      <c r="G311" s="32"/>
      <c r="H311" s="33"/>
      <c r="I311" s="30"/>
      <c r="J311" s="34" t="str">
        <f aca="false">IF(H311="","",IF(I311="No","Do not trade",IF(H311&gt;=Checklist!$B$14,"Pass","Below min")))</f>
        <v/>
      </c>
      <c r="K311" s="30"/>
      <c r="L311" s="31"/>
      <c r="M311" s="35"/>
      <c r="N311" s="36" t="str">
        <f aca="false">IF(AND(ISNUMBER(D311),ISNUMBER(E311),ISNUMBER(G311)),G311*ABS(D311-E311),"")</f>
        <v/>
      </c>
      <c r="O311" s="36" t="str">
        <f aca="false">IF(AND(K311="Yes",ISNUMBER(L311),ISNUMBER(N311)),(L311-D311)*SIGN(D311-E311)*G311-N(M311),"")</f>
        <v/>
      </c>
      <c r="P311" s="37" t="str">
        <f aca="false">IF(ISNUMBER(O311),IF(N311&gt;0,O311/N311,""),"")</f>
        <v/>
      </c>
      <c r="Q311" s="30"/>
    </row>
    <row r="312" customFormat="false" ht="15" hidden="false" customHeight="false" outlineLevel="0" collapsed="false">
      <c r="A312" s="29"/>
      <c r="B312" s="30"/>
      <c r="C312" s="30"/>
      <c r="D312" s="31"/>
      <c r="E312" s="31"/>
      <c r="F312" s="31"/>
      <c r="G312" s="32"/>
      <c r="H312" s="33"/>
      <c r="I312" s="30"/>
      <c r="J312" s="34" t="str">
        <f aca="false">IF(H312="","",IF(I312="No","Do not trade",IF(H312&gt;=Checklist!$B$14,"Pass","Below min")))</f>
        <v/>
      </c>
      <c r="K312" s="30"/>
      <c r="L312" s="31"/>
      <c r="M312" s="35"/>
      <c r="N312" s="36" t="str">
        <f aca="false">IF(AND(ISNUMBER(D312),ISNUMBER(E312),ISNUMBER(G312)),G312*ABS(D312-E312),"")</f>
        <v/>
      </c>
      <c r="O312" s="36" t="str">
        <f aca="false">IF(AND(K312="Yes",ISNUMBER(L312),ISNUMBER(N312)),(L312-D312)*SIGN(D312-E312)*G312-N(M312),"")</f>
        <v/>
      </c>
      <c r="P312" s="37" t="str">
        <f aca="false">IF(ISNUMBER(O312),IF(N312&gt;0,O312/N312,""),"")</f>
        <v/>
      </c>
      <c r="Q312" s="30"/>
    </row>
    <row r="313" customFormat="false" ht="15" hidden="false" customHeight="false" outlineLevel="0" collapsed="false">
      <c r="A313" s="29"/>
      <c r="B313" s="30"/>
      <c r="C313" s="30"/>
      <c r="D313" s="31"/>
      <c r="E313" s="31"/>
      <c r="F313" s="31"/>
      <c r="G313" s="32"/>
      <c r="H313" s="33"/>
      <c r="I313" s="30"/>
      <c r="J313" s="34" t="str">
        <f aca="false">IF(H313="","",IF(I313="No","Do not trade",IF(H313&gt;=Checklist!$B$14,"Pass","Below min")))</f>
        <v/>
      </c>
      <c r="K313" s="30"/>
      <c r="L313" s="31"/>
      <c r="M313" s="35"/>
      <c r="N313" s="36" t="str">
        <f aca="false">IF(AND(ISNUMBER(D313),ISNUMBER(E313),ISNUMBER(G313)),G313*ABS(D313-E313),"")</f>
        <v/>
      </c>
      <c r="O313" s="36" t="str">
        <f aca="false">IF(AND(K313="Yes",ISNUMBER(L313),ISNUMBER(N313)),(L313-D313)*SIGN(D313-E313)*G313-N(M313),"")</f>
        <v/>
      </c>
      <c r="P313" s="37" t="str">
        <f aca="false">IF(ISNUMBER(O313),IF(N313&gt;0,O313/N313,""),"")</f>
        <v/>
      </c>
      <c r="Q313" s="30"/>
    </row>
    <row r="314" customFormat="false" ht="15" hidden="false" customHeight="false" outlineLevel="0" collapsed="false">
      <c r="A314" s="29"/>
      <c r="B314" s="30"/>
      <c r="C314" s="30"/>
      <c r="D314" s="31"/>
      <c r="E314" s="31"/>
      <c r="F314" s="31"/>
      <c r="G314" s="32"/>
      <c r="H314" s="33"/>
      <c r="I314" s="30"/>
      <c r="J314" s="34" t="str">
        <f aca="false">IF(H314="","",IF(I314="No","Do not trade",IF(H314&gt;=Checklist!$B$14,"Pass","Below min")))</f>
        <v/>
      </c>
      <c r="K314" s="30"/>
      <c r="L314" s="31"/>
      <c r="M314" s="35"/>
      <c r="N314" s="36" t="str">
        <f aca="false">IF(AND(ISNUMBER(D314),ISNUMBER(E314),ISNUMBER(G314)),G314*ABS(D314-E314),"")</f>
        <v/>
      </c>
      <c r="O314" s="36" t="str">
        <f aca="false">IF(AND(K314="Yes",ISNUMBER(L314),ISNUMBER(N314)),(L314-D314)*SIGN(D314-E314)*G314-N(M314),"")</f>
        <v/>
      </c>
      <c r="P314" s="37" t="str">
        <f aca="false">IF(ISNUMBER(O314),IF(N314&gt;0,O314/N314,""),"")</f>
        <v/>
      </c>
      <c r="Q314" s="30"/>
    </row>
    <row r="315" customFormat="false" ht="15" hidden="false" customHeight="false" outlineLevel="0" collapsed="false">
      <c r="A315" s="29"/>
      <c r="B315" s="30"/>
      <c r="C315" s="30"/>
      <c r="D315" s="31"/>
      <c r="E315" s="31"/>
      <c r="F315" s="31"/>
      <c r="G315" s="32"/>
      <c r="H315" s="33"/>
      <c r="I315" s="30"/>
      <c r="J315" s="34" t="str">
        <f aca="false">IF(H315="","",IF(I315="No","Do not trade",IF(H315&gt;=Checklist!$B$14,"Pass","Below min")))</f>
        <v/>
      </c>
      <c r="K315" s="30"/>
      <c r="L315" s="31"/>
      <c r="M315" s="35"/>
      <c r="N315" s="36" t="str">
        <f aca="false">IF(AND(ISNUMBER(D315),ISNUMBER(E315),ISNUMBER(G315)),G315*ABS(D315-E315),"")</f>
        <v/>
      </c>
      <c r="O315" s="36" t="str">
        <f aca="false">IF(AND(K315="Yes",ISNUMBER(L315),ISNUMBER(N315)),(L315-D315)*SIGN(D315-E315)*G315-N(M315),"")</f>
        <v/>
      </c>
      <c r="P315" s="37" t="str">
        <f aca="false">IF(ISNUMBER(O315),IF(N315&gt;0,O315/N315,""),"")</f>
        <v/>
      </c>
      <c r="Q315" s="30"/>
    </row>
    <row r="316" customFormat="false" ht="15" hidden="false" customHeight="false" outlineLevel="0" collapsed="false">
      <c r="A316" s="29"/>
      <c r="B316" s="30"/>
      <c r="C316" s="30"/>
      <c r="D316" s="31"/>
      <c r="E316" s="31"/>
      <c r="F316" s="31"/>
      <c r="G316" s="32"/>
      <c r="H316" s="33"/>
      <c r="I316" s="30"/>
      <c r="J316" s="34" t="str">
        <f aca="false">IF(H316="","",IF(I316="No","Do not trade",IF(H316&gt;=Checklist!$B$14,"Pass","Below min")))</f>
        <v/>
      </c>
      <c r="K316" s="30"/>
      <c r="L316" s="31"/>
      <c r="M316" s="35"/>
      <c r="N316" s="36" t="str">
        <f aca="false">IF(AND(ISNUMBER(D316),ISNUMBER(E316),ISNUMBER(G316)),G316*ABS(D316-E316),"")</f>
        <v/>
      </c>
      <c r="O316" s="36" t="str">
        <f aca="false">IF(AND(K316="Yes",ISNUMBER(L316),ISNUMBER(N316)),(L316-D316)*SIGN(D316-E316)*G316-N(M316),"")</f>
        <v/>
      </c>
      <c r="P316" s="37" t="str">
        <f aca="false">IF(ISNUMBER(O316),IF(N316&gt;0,O316/N316,""),"")</f>
        <v/>
      </c>
      <c r="Q316" s="30"/>
    </row>
    <row r="317" customFormat="false" ht="15" hidden="false" customHeight="false" outlineLevel="0" collapsed="false">
      <c r="A317" s="29"/>
      <c r="B317" s="30"/>
      <c r="C317" s="30"/>
      <c r="D317" s="31"/>
      <c r="E317" s="31"/>
      <c r="F317" s="31"/>
      <c r="G317" s="32"/>
      <c r="H317" s="33"/>
      <c r="I317" s="30"/>
      <c r="J317" s="34" t="str">
        <f aca="false">IF(H317="","",IF(I317="No","Do not trade",IF(H317&gt;=Checklist!$B$14,"Pass","Below min")))</f>
        <v/>
      </c>
      <c r="K317" s="30"/>
      <c r="L317" s="31"/>
      <c r="M317" s="35"/>
      <c r="N317" s="36" t="str">
        <f aca="false">IF(AND(ISNUMBER(D317),ISNUMBER(E317),ISNUMBER(G317)),G317*ABS(D317-E317),"")</f>
        <v/>
      </c>
      <c r="O317" s="36" t="str">
        <f aca="false">IF(AND(K317="Yes",ISNUMBER(L317),ISNUMBER(N317)),(L317-D317)*SIGN(D317-E317)*G317-N(M317),"")</f>
        <v/>
      </c>
      <c r="P317" s="37" t="str">
        <f aca="false">IF(ISNUMBER(O317),IF(N317&gt;0,O317/N317,""),"")</f>
        <v/>
      </c>
      <c r="Q317" s="30"/>
    </row>
    <row r="318" customFormat="false" ht="15" hidden="false" customHeight="false" outlineLevel="0" collapsed="false">
      <c r="A318" s="29"/>
      <c r="B318" s="30"/>
      <c r="C318" s="30"/>
      <c r="D318" s="31"/>
      <c r="E318" s="31"/>
      <c r="F318" s="31"/>
      <c r="G318" s="32"/>
      <c r="H318" s="33"/>
      <c r="I318" s="30"/>
      <c r="J318" s="34" t="str">
        <f aca="false">IF(H318="","",IF(I318="No","Do not trade",IF(H318&gt;=Checklist!$B$14,"Pass","Below min")))</f>
        <v/>
      </c>
      <c r="K318" s="30"/>
      <c r="L318" s="31"/>
      <c r="M318" s="35"/>
      <c r="N318" s="36" t="str">
        <f aca="false">IF(AND(ISNUMBER(D318),ISNUMBER(E318),ISNUMBER(G318)),G318*ABS(D318-E318),"")</f>
        <v/>
      </c>
      <c r="O318" s="36" t="str">
        <f aca="false">IF(AND(K318="Yes",ISNUMBER(L318),ISNUMBER(N318)),(L318-D318)*SIGN(D318-E318)*G318-N(M318),"")</f>
        <v/>
      </c>
      <c r="P318" s="37" t="str">
        <f aca="false">IF(ISNUMBER(O318),IF(N318&gt;0,O318/N318,""),"")</f>
        <v/>
      </c>
      <c r="Q318" s="30"/>
    </row>
    <row r="319" customFormat="false" ht="15" hidden="false" customHeight="false" outlineLevel="0" collapsed="false">
      <c r="A319" s="29"/>
      <c r="B319" s="30"/>
      <c r="C319" s="30"/>
      <c r="D319" s="31"/>
      <c r="E319" s="31"/>
      <c r="F319" s="31"/>
      <c r="G319" s="32"/>
      <c r="H319" s="33"/>
      <c r="I319" s="30"/>
      <c r="J319" s="34" t="str">
        <f aca="false">IF(H319="","",IF(I319="No","Do not trade",IF(H319&gt;=Checklist!$B$14,"Pass","Below min")))</f>
        <v/>
      </c>
      <c r="K319" s="30"/>
      <c r="L319" s="31"/>
      <c r="M319" s="35"/>
      <c r="N319" s="36" t="str">
        <f aca="false">IF(AND(ISNUMBER(D319),ISNUMBER(E319),ISNUMBER(G319)),G319*ABS(D319-E319),"")</f>
        <v/>
      </c>
      <c r="O319" s="36" t="str">
        <f aca="false">IF(AND(K319="Yes",ISNUMBER(L319),ISNUMBER(N319)),(L319-D319)*SIGN(D319-E319)*G319-N(M319),"")</f>
        <v/>
      </c>
      <c r="P319" s="37" t="str">
        <f aca="false">IF(ISNUMBER(O319),IF(N319&gt;0,O319/N319,""),"")</f>
        <v/>
      </c>
      <c r="Q319" s="30"/>
    </row>
    <row r="320" customFormat="false" ht="15" hidden="false" customHeight="false" outlineLevel="0" collapsed="false">
      <c r="A320" s="29"/>
      <c r="B320" s="30"/>
      <c r="C320" s="30"/>
      <c r="D320" s="31"/>
      <c r="E320" s="31"/>
      <c r="F320" s="31"/>
      <c r="G320" s="32"/>
      <c r="H320" s="33"/>
      <c r="I320" s="30"/>
      <c r="J320" s="34" t="str">
        <f aca="false">IF(H320="","",IF(I320="No","Do not trade",IF(H320&gt;=Checklist!$B$14,"Pass","Below min")))</f>
        <v/>
      </c>
      <c r="K320" s="30"/>
      <c r="L320" s="31"/>
      <c r="M320" s="35"/>
      <c r="N320" s="36" t="str">
        <f aca="false">IF(AND(ISNUMBER(D320),ISNUMBER(E320),ISNUMBER(G320)),G320*ABS(D320-E320),"")</f>
        <v/>
      </c>
      <c r="O320" s="36" t="str">
        <f aca="false">IF(AND(K320="Yes",ISNUMBER(L320),ISNUMBER(N320)),(L320-D320)*SIGN(D320-E320)*G320-N(M320),"")</f>
        <v/>
      </c>
      <c r="P320" s="37" t="str">
        <f aca="false">IF(ISNUMBER(O320),IF(N320&gt;0,O320/N320,""),"")</f>
        <v/>
      </c>
      <c r="Q320" s="30"/>
    </row>
    <row r="321" customFormat="false" ht="15" hidden="false" customHeight="false" outlineLevel="0" collapsed="false">
      <c r="A321" s="29"/>
      <c r="B321" s="30"/>
      <c r="C321" s="30"/>
      <c r="D321" s="31"/>
      <c r="E321" s="31"/>
      <c r="F321" s="31"/>
      <c r="G321" s="32"/>
      <c r="H321" s="33"/>
      <c r="I321" s="30"/>
      <c r="J321" s="34" t="str">
        <f aca="false">IF(H321="","",IF(I321="No","Do not trade",IF(H321&gt;=Checklist!$B$14,"Pass","Below min")))</f>
        <v/>
      </c>
      <c r="K321" s="30"/>
      <c r="L321" s="31"/>
      <c r="M321" s="35"/>
      <c r="N321" s="36" t="str">
        <f aca="false">IF(AND(ISNUMBER(D321),ISNUMBER(E321),ISNUMBER(G321)),G321*ABS(D321-E321),"")</f>
        <v/>
      </c>
      <c r="O321" s="36" t="str">
        <f aca="false">IF(AND(K321="Yes",ISNUMBER(L321),ISNUMBER(N321)),(L321-D321)*SIGN(D321-E321)*G321-N(M321),"")</f>
        <v/>
      </c>
      <c r="P321" s="37" t="str">
        <f aca="false">IF(ISNUMBER(O321),IF(N321&gt;0,O321/N321,""),"")</f>
        <v/>
      </c>
      <c r="Q321" s="30"/>
    </row>
    <row r="322" customFormat="false" ht="15" hidden="false" customHeight="false" outlineLevel="0" collapsed="false">
      <c r="A322" s="29"/>
      <c r="B322" s="30"/>
      <c r="C322" s="30"/>
      <c r="D322" s="31"/>
      <c r="E322" s="31"/>
      <c r="F322" s="31"/>
      <c r="G322" s="32"/>
      <c r="H322" s="33"/>
      <c r="I322" s="30"/>
      <c r="J322" s="34" t="str">
        <f aca="false">IF(H322="","",IF(I322="No","Do not trade",IF(H322&gt;=Checklist!$B$14,"Pass","Below min")))</f>
        <v/>
      </c>
      <c r="K322" s="30"/>
      <c r="L322" s="31"/>
      <c r="M322" s="35"/>
      <c r="N322" s="36" t="str">
        <f aca="false">IF(AND(ISNUMBER(D322),ISNUMBER(E322),ISNUMBER(G322)),G322*ABS(D322-E322),"")</f>
        <v/>
      </c>
      <c r="O322" s="36" t="str">
        <f aca="false">IF(AND(K322="Yes",ISNUMBER(L322),ISNUMBER(N322)),(L322-D322)*SIGN(D322-E322)*G322-N(M322),"")</f>
        <v/>
      </c>
      <c r="P322" s="37" t="str">
        <f aca="false">IF(ISNUMBER(O322),IF(N322&gt;0,O322/N322,""),"")</f>
        <v/>
      </c>
      <c r="Q322" s="30"/>
    </row>
    <row r="323" customFormat="false" ht="15" hidden="false" customHeight="false" outlineLevel="0" collapsed="false">
      <c r="A323" s="29"/>
      <c r="B323" s="30"/>
      <c r="C323" s="30"/>
      <c r="D323" s="31"/>
      <c r="E323" s="31"/>
      <c r="F323" s="31"/>
      <c r="G323" s="32"/>
      <c r="H323" s="33"/>
      <c r="I323" s="30"/>
      <c r="J323" s="34" t="str">
        <f aca="false">IF(H323="","",IF(I323="No","Do not trade",IF(H323&gt;=Checklist!$B$14,"Pass","Below min")))</f>
        <v/>
      </c>
      <c r="K323" s="30"/>
      <c r="L323" s="31"/>
      <c r="M323" s="35"/>
      <c r="N323" s="36" t="str">
        <f aca="false">IF(AND(ISNUMBER(D323),ISNUMBER(E323),ISNUMBER(G323)),G323*ABS(D323-E323),"")</f>
        <v/>
      </c>
      <c r="O323" s="36" t="str">
        <f aca="false">IF(AND(K323="Yes",ISNUMBER(L323),ISNUMBER(N323)),(L323-D323)*SIGN(D323-E323)*G323-N(M323),"")</f>
        <v/>
      </c>
      <c r="P323" s="37" t="str">
        <f aca="false">IF(ISNUMBER(O323),IF(N323&gt;0,O323/N323,""),"")</f>
        <v/>
      </c>
      <c r="Q323" s="30"/>
    </row>
    <row r="324" customFormat="false" ht="15" hidden="false" customHeight="false" outlineLevel="0" collapsed="false">
      <c r="A324" s="29"/>
      <c r="B324" s="30"/>
      <c r="C324" s="30"/>
      <c r="D324" s="31"/>
      <c r="E324" s="31"/>
      <c r="F324" s="31"/>
      <c r="G324" s="32"/>
      <c r="H324" s="33"/>
      <c r="I324" s="30"/>
      <c r="J324" s="34" t="str">
        <f aca="false">IF(H324="","",IF(I324="No","Do not trade",IF(H324&gt;=Checklist!$B$14,"Pass","Below min")))</f>
        <v/>
      </c>
      <c r="K324" s="30"/>
      <c r="L324" s="31"/>
      <c r="M324" s="35"/>
      <c r="N324" s="36" t="str">
        <f aca="false">IF(AND(ISNUMBER(D324),ISNUMBER(E324),ISNUMBER(G324)),G324*ABS(D324-E324),"")</f>
        <v/>
      </c>
      <c r="O324" s="36" t="str">
        <f aca="false">IF(AND(K324="Yes",ISNUMBER(L324),ISNUMBER(N324)),(L324-D324)*SIGN(D324-E324)*G324-N(M324),"")</f>
        <v/>
      </c>
      <c r="P324" s="37" t="str">
        <f aca="false">IF(ISNUMBER(O324),IF(N324&gt;0,O324/N324,""),"")</f>
        <v/>
      </c>
      <c r="Q324" s="30"/>
    </row>
    <row r="325" customFormat="false" ht="15" hidden="false" customHeight="false" outlineLevel="0" collapsed="false">
      <c r="A325" s="29"/>
      <c r="B325" s="30"/>
      <c r="C325" s="30"/>
      <c r="D325" s="31"/>
      <c r="E325" s="31"/>
      <c r="F325" s="31"/>
      <c r="G325" s="32"/>
      <c r="H325" s="33"/>
      <c r="I325" s="30"/>
      <c r="J325" s="34" t="str">
        <f aca="false">IF(H325="","",IF(I325="No","Do not trade",IF(H325&gt;=Checklist!$B$14,"Pass","Below min")))</f>
        <v/>
      </c>
      <c r="K325" s="30"/>
      <c r="L325" s="31"/>
      <c r="M325" s="35"/>
      <c r="N325" s="36" t="str">
        <f aca="false">IF(AND(ISNUMBER(D325),ISNUMBER(E325),ISNUMBER(G325)),G325*ABS(D325-E325),"")</f>
        <v/>
      </c>
      <c r="O325" s="36" t="str">
        <f aca="false">IF(AND(K325="Yes",ISNUMBER(L325),ISNUMBER(N325)),(L325-D325)*SIGN(D325-E325)*G325-N(M325),"")</f>
        <v/>
      </c>
      <c r="P325" s="37" t="str">
        <f aca="false">IF(ISNUMBER(O325),IF(N325&gt;0,O325/N325,""),"")</f>
        <v/>
      </c>
      <c r="Q325" s="30"/>
    </row>
    <row r="326" customFormat="false" ht="15" hidden="false" customHeight="false" outlineLevel="0" collapsed="false">
      <c r="A326" s="29"/>
      <c r="B326" s="30"/>
      <c r="C326" s="30"/>
      <c r="D326" s="31"/>
      <c r="E326" s="31"/>
      <c r="F326" s="31"/>
      <c r="G326" s="32"/>
      <c r="H326" s="33"/>
      <c r="I326" s="30"/>
      <c r="J326" s="34" t="str">
        <f aca="false">IF(H326="","",IF(I326="No","Do not trade",IF(H326&gt;=Checklist!$B$14,"Pass","Below min")))</f>
        <v/>
      </c>
      <c r="K326" s="30"/>
      <c r="L326" s="31"/>
      <c r="M326" s="35"/>
      <c r="N326" s="36" t="str">
        <f aca="false">IF(AND(ISNUMBER(D326),ISNUMBER(E326),ISNUMBER(G326)),G326*ABS(D326-E326),"")</f>
        <v/>
      </c>
      <c r="O326" s="36" t="str">
        <f aca="false">IF(AND(K326="Yes",ISNUMBER(L326),ISNUMBER(N326)),(L326-D326)*SIGN(D326-E326)*G326-N(M326),"")</f>
        <v/>
      </c>
      <c r="P326" s="37" t="str">
        <f aca="false">IF(ISNUMBER(O326),IF(N326&gt;0,O326/N326,""),"")</f>
        <v/>
      </c>
      <c r="Q326" s="30"/>
    </row>
    <row r="327" customFormat="false" ht="15" hidden="false" customHeight="false" outlineLevel="0" collapsed="false">
      <c r="A327" s="29"/>
      <c r="B327" s="30"/>
      <c r="C327" s="30"/>
      <c r="D327" s="31"/>
      <c r="E327" s="31"/>
      <c r="F327" s="31"/>
      <c r="G327" s="32"/>
      <c r="H327" s="33"/>
      <c r="I327" s="30"/>
      <c r="J327" s="34" t="str">
        <f aca="false">IF(H327="","",IF(I327="No","Do not trade",IF(H327&gt;=Checklist!$B$14,"Pass","Below min")))</f>
        <v/>
      </c>
      <c r="K327" s="30"/>
      <c r="L327" s="31"/>
      <c r="M327" s="35"/>
      <c r="N327" s="36" t="str">
        <f aca="false">IF(AND(ISNUMBER(D327),ISNUMBER(E327),ISNUMBER(G327)),G327*ABS(D327-E327),"")</f>
        <v/>
      </c>
      <c r="O327" s="36" t="str">
        <f aca="false">IF(AND(K327="Yes",ISNUMBER(L327),ISNUMBER(N327)),(L327-D327)*SIGN(D327-E327)*G327-N(M327),"")</f>
        <v/>
      </c>
      <c r="P327" s="37" t="str">
        <f aca="false">IF(ISNUMBER(O327),IF(N327&gt;0,O327/N327,""),"")</f>
        <v/>
      </c>
      <c r="Q327" s="30"/>
    </row>
    <row r="328" customFormat="false" ht="15" hidden="false" customHeight="false" outlineLevel="0" collapsed="false">
      <c r="A328" s="29"/>
      <c r="B328" s="30"/>
      <c r="C328" s="30"/>
      <c r="D328" s="31"/>
      <c r="E328" s="31"/>
      <c r="F328" s="31"/>
      <c r="G328" s="32"/>
      <c r="H328" s="33"/>
      <c r="I328" s="30"/>
      <c r="J328" s="34" t="str">
        <f aca="false">IF(H328="","",IF(I328="No","Do not trade",IF(H328&gt;=Checklist!$B$14,"Pass","Below min")))</f>
        <v/>
      </c>
      <c r="K328" s="30"/>
      <c r="L328" s="31"/>
      <c r="M328" s="35"/>
      <c r="N328" s="36" t="str">
        <f aca="false">IF(AND(ISNUMBER(D328),ISNUMBER(E328),ISNUMBER(G328)),G328*ABS(D328-E328),"")</f>
        <v/>
      </c>
      <c r="O328" s="36" t="str">
        <f aca="false">IF(AND(K328="Yes",ISNUMBER(L328),ISNUMBER(N328)),(L328-D328)*SIGN(D328-E328)*G328-N(M328),"")</f>
        <v/>
      </c>
      <c r="P328" s="37" t="str">
        <f aca="false">IF(ISNUMBER(O328),IF(N328&gt;0,O328/N328,""),"")</f>
        <v/>
      </c>
      <c r="Q328" s="30"/>
    </row>
    <row r="329" customFormat="false" ht="15" hidden="false" customHeight="false" outlineLevel="0" collapsed="false">
      <c r="A329" s="29"/>
      <c r="B329" s="30"/>
      <c r="C329" s="30"/>
      <c r="D329" s="31"/>
      <c r="E329" s="31"/>
      <c r="F329" s="31"/>
      <c r="G329" s="32"/>
      <c r="H329" s="33"/>
      <c r="I329" s="30"/>
      <c r="J329" s="34" t="str">
        <f aca="false">IF(H329="","",IF(I329="No","Do not trade",IF(H329&gt;=Checklist!$B$14,"Pass","Below min")))</f>
        <v/>
      </c>
      <c r="K329" s="30"/>
      <c r="L329" s="31"/>
      <c r="M329" s="35"/>
      <c r="N329" s="36" t="str">
        <f aca="false">IF(AND(ISNUMBER(D329),ISNUMBER(E329),ISNUMBER(G329)),G329*ABS(D329-E329),"")</f>
        <v/>
      </c>
      <c r="O329" s="36" t="str">
        <f aca="false">IF(AND(K329="Yes",ISNUMBER(L329),ISNUMBER(N329)),(L329-D329)*SIGN(D329-E329)*G329-N(M329),"")</f>
        <v/>
      </c>
      <c r="P329" s="37" t="str">
        <f aca="false">IF(ISNUMBER(O329),IF(N329&gt;0,O329/N329,""),"")</f>
        <v/>
      </c>
      <c r="Q329" s="30"/>
    </row>
    <row r="330" customFormat="false" ht="15" hidden="false" customHeight="false" outlineLevel="0" collapsed="false">
      <c r="A330" s="29"/>
      <c r="B330" s="30"/>
      <c r="C330" s="30"/>
      <c r="D330" s="31"/>
      <c r="E330" s="31"/>
      <c r="F330" s="31"/>
      <c r="G330" s="32"/>
      <c r="H330" s="33"/>
      <c r="I330" s="30"/>
      <c r="J330" s="34" t="str">
        <f aca="false">IF(H330="","",IF(I330="No","Do not trade",IF(H330&gt;=Checklist!$B$14,"Pass","Below min")))</f>
        <v/>
      </c>
      <c r="K330" s="30"/>
      <c r="L330" s="31"/>
      <c r="M330" s="35"/>
      <c r="N330" s="36" t="str">
        <f aca="false">IF(AND(ISNUMBER(D330),ISNUMBER(E330),ISNUMBER(G330)),G330*ABS(D330-E330),"")</f>
        <v/>
      </c>
      <c r="O330" s="36" t="str">
        <f aca="false">IF(AND(K330="Yes",ISNUMBER(L330),ISNUMBER(N330)),(L330-D330)*SIGN(D330-E330)*G330-N(M330),"")</f>
        <v/>
      </c>
      <c r="P330" s="37" t="str">
        <f aca="false">IF(ISNUMBER(O330),IF(N330&gt;0,O330/N330,""),"")</f>
        <v/>
      </c>
      <c r="Q330" s="30"/>
    </row>
    <row r="331" customFormat="false" ht="15" hidden="false" customHeight="false" outlineLevel="0" collapsed="false">
      <c r="A331" s="29"/>
      <c r="B331" s="30"/>
      <c r="C331" s="30"/>
      <c r="D331" s="31"/>
      <c r="E331" s="31"/>
      <c r="F331" s="31"/>
      <c r="G331" s="32"/>
      <c r="H331" s="33"/>
      <c r="I331" s="30"/>
      <c r="J331" s="34" t="str">
        <f aca="false">IF(H331="","",IF(I331="No","Do not trade",IF(H331&gt;=Checklist!$B$14,"Pass","Below min")))</f>
        <v/>
      </c>
      <c r="K331" s="30"/>
      <c r="L331" s="31"/>
      <c r="M331" s="35"/>
      <c r="N331" s="36" t="str">
        <f aca="false">IF(AND(ISNUMBER(D331),ISNUMBER(E331),ISNUMBER(G331)),G331*ABS(D331-E331),"")</f>
        <v/>
      </c>
      <c r="O331" s="36" t="str">
        <f aca="false">IF(AND(K331="Yes",ISNUMBER(L331),ISNUMBER(N331)),(L331-D331)*SIGN(D331-E331)*G331-N(M331),"")</f>
        <v/>
      </c>
      <c r="P331" s="37" t="str">
        <f aca="false">IF(ISNUMBER(O331),IF(N331&gt;0,O331/N331,""),"")</f>
        <v/>
      </c>
      <c r="Q331" s="30"/>
    </row>
    <row r="332" customFormat="false" ht="15" hidden="false" customHeight="false" outlineLevel="0" collapsed="false">
      <c r="A332" s="29"/>
      <c r="B332" s="30"/>
      <c r="C332" s="30"/>
      <c r="D332" s="31"/>
      <c r="E332" s="31"/>
      <c r="F332" s="31"/>
      <c r="G332" s="32"/>
      <c r="H332" s="33"/>
      <c r="I332" s="30"/>
      <c r="J332" s="34" t="str">
        <f aca="false">IF(H332="","",IF(I332="No","Do not trade",IF(H332&gt;=Checklist!$B$14,"Pass","Below min")))</f>
        <v/>
      </c>
      <c r="K332" s="30"/>
      <c r="L332" s="31"/>
      <c r="M332" s="35"/>
      <c r="N332" s="36" t="str">
        <f aca="false">IF(AND(ISNUMBER(D332),ISNUMBER(E332),ISNUMBER(G332)),G332*ABS(D332-E332),"")</f>
        <v/>
      </c>
      <c r="O332" s="36" t="str">
        <f aca="false">IF(AND(K332="Yes",ISNUMBER(L332),ISNUMBER(N332)),(L332-D332)*SIGN(D332-E332)*G332-N(M332),"")</f>
        <v/>
      </c>
      <c r="P332" s="37" t="str">
        <f aca="false">IF(ISNUMBER(O332),IF(N332&gt;0,O332/N332,""),"")</f>
        <v/>
      </c>
      <c r="Q332" s="30"/>
    </row>
    <row r="333" customFormat="false" ht="15" hidden="false" customHeight="false" outlineLevel="0" collapsed="false">
      <c r="A333" s="29"/>
      <c r="B333" s="30"/>
      <c r="C333" s="30"/>
      <c r="D333" s="31"/>
      <c r="E333" s="31"/>
      <c r="F333" s="31"/>
      <c r="G333" s="32"/>
      <c r="H333" s="33"/>
      <c r="I333" s="30"/>
      <c r="J333" s="34" t="str">
        <f aca="false">IF(H333="","",IF(I333="No","Do not trade",IF(H333&gt;=Checklist!$B$14,"Pass","Below min")))</f>
        <v/>
      </c>
      <c r="K333" s="30"/>
      <c r="L333" s="31"/>
      <c r="M333" s="35"/>
      <c r="N333" s="36" t="str">
        <f aca="false">IF(AND(ISNUMBER(D333),ISNUMBER(E333),ISNUMBER(G333)),G333*ABS(D333-E333),"")</f>
        <v/>
      </c>
      <c r="O333" s="36" t="str">
        <f aca="false">IF(AND(K333="Yes",ISNUMBER(L333),ISNUMBER(N333)),(L333-D333)*SIGN(D333-E333)*G333-N(M333),"")</f>
        <v/>
      </c>
      <c r="P333" s="37" t="str">
        <f aca="false">IF(ISNUMBER(O333),IF(N333&gt;0,O333/N333,""),"")</f>
        <v/>
      </c>
      <c r="Q333" s="30"/>
    </row>
    <row r="334" customFormat="false" ht="15" hidden="false" customHeight="false" outlineLevel="0" collapsed="false">
      <c r="A334" s="29"/>
      <c r="B334" s="30"/>
      <c r="C334" s="30"/>
      <c r="D334" s="31"/>
      <c r="E334" s="31"/>
      <c r="F334" s="31"/>
      <c r="G334" s="32"/>
      <c r="H334" s="33"/>
      <c r="I334" s="30"/>
      <c r="J334" s="34" t="str">
        <f aca="false">IF(H334="","",IF(I334="No","Do not trade",IF(H334&gt;=Checklist!$B$14,"Pass","Below min")))</f>
        <v/>
      </c>
      <c r="K334" s="30"/>
      <c r="L334" s="31"/>
      <c r="M334" s="35"/>
      <c r="N334" s="36" t="str">
        <f aca="false">IF(AND(ISNUMBER(D334),ISNUMBER(E334),ISNUMBER(G334)),G334*ABS(D334-E334),"")</f>
        <v/>
      </c>
      <c r="O334" s="36" t="str">
        <f aca="false">IF(AND(K334="Yes",ISNUMBER(L334),ISNUMBER(N334)),(L334-D334)*SIGN(D334-E334)*G334-N(M334),"")</f>
        <v/>
      </c>
      <c r="P334" s="37" t="str">
        <f aca="false">IF(ISNUMBER(O334),IF(N334&gt;0,O334/N334,""),"")</f>
        <v/>
      </c>
      <c r="Q334" s="30"/>
    </row>
    <row r="335" customFormat="false" ht="15" hidden="false" customHeight="false" outlineLevel="0" collapsed="false">
      <c r="A335" s="29"/>
      <c r="B335" s="30"/>
      <c r="C335" s="30"/>
      <c r="D335" s="31"/>
      <c r="E335" s="31"/>
      <c r="F335" s="31"/>
      <c r="G335" s="32"/>
      <c r="H335" s="33"/>
      <c r="I335" s="30"/>
      <c r="J335" s="34" t="str">
        <f aca="false">IF(H335="","",IF(I335="No","Do not trade",IF(H335&gt;=Checklist!$B$14,"Pass","Below min")))</f>
        <v/>
      </c>
      <c r="K335" s="30"/>
      <c r="L335" s="31"/>
      <c r="M335" s="35"/>
      <c r="N335" s="36" t="str">
        <f aca="false">IF(AND(ISNUMBER(D335),ISNUMBER(E335),ISNUMBER(G335)),G335*ABS(D335-E335),"")</f>
        <v/>
      </c>
      <c r="O335" s="36" t="str">
        <f aca="false">IF(AND(K335="Yes",ISNUMBER(L335),ISNUMBER(N335)),(L335-D335)*SIGN(D335-E335)*G335-N(M335),"")</f>
        <v/>
      </c>
      <c r="P335" s="37" t="str">
        <f aca="false">IF(ISNUMBER(O335),IF(N335&gt;0,O335/N335,""),"")</f>
        <v/>
      </c>
      <c r="Q335" s="30"/>
    </row>
    <row r="336" customFormat="false" ht="15" hidden="false" customHeight="false" outlineLevel="0" collapsed="false">
      <c r="A336" s="29"/>
      <c r="B336" s="30"/>
      <c r="C336" s="30"/>
      <c r="D336" s="31"/>
      <c r="E336" s="31"/>
      <c r="F336" s="31"/>
      <c r="G336" s="32"/>
      <c r="H336" s="33"/>
      <c r="I336" s="30"/>
      <c r="J336" s="34" t="str">
        <f aca="false">IF(H336="","",IF(I336="No","Do not trade",IF(H336&gt;=Checklist!$B$14,"Pass","Below min")))</f>
        <v/>
      </c>
      <c r="K336" s="30"/>
      <c r="L336" s="31"/>
      <c r="M336" s="35"/>
      <c r="N336" s="36" t="str">
        <f aca="false">IF(AND(ISNUMBER(D336),ISNUMBER(E336),ISNUMBER(G336)),G336*ABS(D336-E336),"")</f>
        <v/>
      </c>
      <c r="O336" s="36" t="str">
        <f aca="false">IF(AND(K336="Yes",ISNUMBER(L336),ISNUMBER(N336)),(L336-D336)*SIGN(D336-E336)*G336-N(M336),"")</f>
        <v/>
      </c>
      <c r="P336" s="37" t="str">
        <f aca="false">IF(ISNUMBER(O336),IF(N336&gt;0,O336/N336,""),"")</f>
        <v/>
      </c>
      <c r="Q336" s="30"/>
    </row>
    <row r="337" customFormat="false" ht="15" hidden="false" customHeight="false" outlineLevel="0" collapsed="false">
      <c r="A337" s="29"/>
      <c r="B337" s="30"/>
      <c r="C337" s="30"/>
      <c r="D337" s="31"/>
      <c r="E337" s="31"/>
      <c r="F337" s="31"/>
      <c r="G337" s="32"/>
      <c r="H337" s="33"/>
      <c r="I337" s="30"/>
      <c r="J337" s="34" t="str">
        <f aca="false">IF(H337="","",IF(I337="No","Do not trade",IF(H337&gt;=Checklist!$B$14,"Pass","Below min")))</f>
        <v/>
      </c>
      <c r="K337" s="30"/>
      <c r="L337" s="31"/>
      <c r="M337" s="35"/>
      <c r="N337" s="36" t="str">
        <f aca="false">IF(AND(ISNUMBER(D337),ISNUMBER(E337),ISNUMBER(G337)),G337*ABS(D337-E337),"")</f>
        <v/>
      </c>
      <c r="O337" s="36" t="str">
        <f aca="false">IF(AND(K337="Yes",ISNUMBER(L337),ISNUMBER(N337)),(L337-D337)*SIGN(D337-E337)*G337-N(M337),"")</f>
        <v/>
      </c>
      <c r="P337" s="37" t="str">
        <f aca="false">IF(ISNUMBER(O337),IF(N337&gt;0,O337/N337,""),"")</f>
        <v/>
      </c>
      <c r="Q337" s="30"/>
    </row>
    <row r="338" customFormat="false" ht="15" hidden="false" customHeight="false" outlineLevel="0" collapsed="false">
      <c r="A338" s="29"/>
      <c r="B338" s="30"/>
      <c r="C338" s="30"/>
      <c r="D338" s="31"/>
      <c r="E338" s="31"/>
      <c r="F338" s="31"/>
      <c r="G338" s="32"/>
      <c r="H338" s="33"/>
      <c r="I338" s="30"/>
      <c r="J338" s="34" t="str">
        <f aca="false">IF(H338="","",IF(I338="No","Do not trade",IF(H338&gt;=Checklist!$B$14,"Pass","Below min")))</f>
        <v/>
      </c>
      <c r="K338" s="30"/>
      <c r="L338" s="31"/>
      <c r="M338" s="35"/>
      <c r="N338" s="36" t="str">
        <f aca="false">IF(AND(ISNUMBER(D338),ISNUMBER(E338),ISNUMBER(G338)),G338*ABS(D338-E338),"")</f>
        <v/>
      </c>
      <c r="O338" s="36" t="str">
        <f aca="false">IF(AND(K338="Yes",ISNUMBER(L338),ISNUMBER(N338)),(L338-D338)*SIGN(D338-E338)*G338-N(M338),"")</f>
        <v/>
      </c>
      <c r="P338" s="37" t="str">
        <f aca="false">IF(ISNUMBER(O338),IF(N338&gt;0,O338/N338,""),"")</f>
        <v/>
      </c>
      <c r="Q338" s="30"/>
    </row>
    <row r="339" customFormat="false" ht="15" hidden="false" customHeight="false" outlineLevel="0" collapsed="false">
      <c r="A339" s="29"/>
      <c r="B339" s="30"/>
      <c r="C339" s="30"/>
      <c r="D339" s="31"/>
      <c r="E339" s="31"/>
      <c r="F339" s="31"/>
      <c r="G339" s="32"/>
      <c r="H339" s="33"/>
      <c r="I339" s="30"/>
      <c r="J339" s="34" t="str">
        <f aca="false">IF(H339="","",IF(I339="No","Do not trade",IF(H339&gt;=Checklist!$B$14,"Pass","Below min")))</f>
        <v/>
      </c>
      <c r="K339" s="30"/>
      <c r="L339" s="31"/>
      <c r="M339" s="35"/>
      <c r="N339" s="36" t="str">
        <f aca="false">IF(AND(ISNUMBER(D339),ISNUMBER(E339),ISNUMBER(G339)),G339*ABS(D339-E339),"")</f>
        <v/>
      </c>
      <c r="O339" s="36" t="str">
        <f aca="false">IF(AND(K339="Yes",ISNUMBER(L339),ISNUMBER(N339)),(L339-D339)*SIGN(D339-E339)*G339-N(M339),"")</f>
        <v/>
      </c>
      <c r="P339" s="37" t="str">
        <f aca="false">IF(ISNUMBER(O339),IF(N339&gt;0,O339/N339,""),"")</f>
        <v/>
      </c>
      <c r="Q339" s="30"/>
    </row>
    <row r="340" customFormat="false" ht="15" hidden="false" customHeight="false" outlineLevel="0" collapsed="false">
      <c r="A340" s="29"/>
      <c r="B340" s="30"/>
      <c r="C340" s="30"/>
      <c r="D340" s="31"/>
      <c r="E340" s="31"/>
      <c r="F340" s="31"/>
      <c r="G340" s="32"/>
      <c r="H340" s="33"/>
      <c r="I340" s="30"/>
      <c r="J340" s="34" t="str">
        <f aca="false">IF(H340="","",IF(I340="No","Do not trade",IF(H340&gt;=Checklist!$B$14,"Pass","Below min")))</f>
        <v/>
      </c>
      <c r="K340" s="30"/>
      <c r="L340" s="31"/>
      <c r="M340" s="35"/>
      <c r="N340" s="36" t="str">
        <f aca="false">IF(AND(ISNUMBER(D340),ISNUMBER(E340),ISNUMBER(G340)),G340*ABS(D340-E340),"")</f>
        <v/>
      </c>
      <c r="O340" s="36" t="str">
        <f aca="false">IF(AND(K340="Yes",ISNUMBER(L340),ISNUMBER(N340)),(L340-D340)*SIGN(D340-E340)*G340-N(M340),"")</f>
        <v/>
      </c>
      <c r="P340" s="37" t="str">
        <f aca="false">IF(ISNUMBER(O340),IF(N340&gt;0,O340/N340,""),"")</f>
        <v/>
      </c>
      <c r="Q340" s="30"/>
    </row>
    <row r="341" customFormat="false" ht="15" hidden="false" customHeight="false" outlineLevel="0" collapsed="false">
      <c r="A341" s="29"/>
      <c r="B341" s="30"/>
      <c r="C341" s="30"/>
      <c r="D341" s="31"/>
      <c r="E341" s="31"/>
      <c r="F341" s="31"/>
      <c r="G341" s="32"/>
      <c r="H341" s="33"/>
      <c r="I341" s="30"/>
      <c r="J341" s="34" t="str">
        <f aca="false">IF(H341="","",IF(I341="No","Do not trade",IF(H341&gt;=Checklist!$B$14,"Pass","Below min")))</f>
        <v/>
      </c>
      <c r="K341" s="30"/>
      <c r="L341" s="31"/>
      <c r="M341" s="35"/>
      <c r="N341" s="36" t="str">
        <f aca="false">IF(AND(ISNUMBER(D341),ISNUMBER(E341),ISNUMBER(G341)),G341*ABS(D341-E341),"")</f>
        <v/>
      </c>
      <c r="O341" s="36" t="str">
        <f aca="false">IF(AND(K341="Yes",ISNUMBER(L341),ISNUMBER(N341)),(L341-D341)*SIGN(D341-E341)*G341-N(M341),"")</f>
        <v/>
      </c>
      <c r="P341" s="37" t="str">
        <f aca="false">IF(ISNUMBER(O341),IF(N341&gt;0,O341/N341,""),"")</f>
        <v/>
      </c>
      <c r="Q341" s="30"/>
    </row>
    <row r="342" customFormat="false" ht="15" hidden="false" customHeight="false" outlineLevel="0" collapsed="false">
      <c r="A342" s="29"/>
      <c r="B342" s="30"/>
      <c r="C342" s="30"/>
      <c r="D342" s="31"/>
      <c r="E342" s="31"/>
      <c r="F342" s="31"/>
      <c r="G342" s="32"/>
      <c r="H342" s="33"/>
      <c r="I342" s="30"/>
      <c r="J342" s="34" t="str">
        <f aca="false">IF(H342="","",IF(I342="No","Do not trade",IF(H342&gt;=Checklist!$B$14,"Pass","Below min")))</f>
        <v/>
      </c>
      <c r="K342" s="30"/>
      <c r="L342" s="31"/>
      <c r="M342" s="35"/>
      <c r="N342" s="36" t="str">
        <f aca="false">IF(AND(ISNUMBER(D342),ISNUMBER(E342),ISNUMBER(G342)),G342*ABS(D342-E342),"")</f>
        <v/>
      </c>
      <c r="O342" s="36" t="str">
        <f aca="false">IF(AND(K342="Yes",ISNUMBER(L342),ISNUMBER(N342)),(L342-D342)*SIGN(D342-E342)*G342-N(M342),"")</f>
        <v/>
      </c>
      <c r="P342" s="37" t="str">
        <f aca="false">IF(ISNUMBER(O342),IF(N342&gt;0,O342/N342,""),"")</f>
        <v/>
      </c>
      <c r="Q342" s="30"/>
    </row>
    <row r="343" customFormat="false" ht="15" hidden="false" customHeight="false" outlineLevel="0" collapsed="false">
      <c r="A343" s="29"/>
      <c r="B343" s="30"/>
      <c r="C343" s="30"/>
      <c r="D343" s="31"/>
      <c r="E343" s="31"/>
      <c r="F343" s="31"/>
      <c r="G343" s="32"/>
      <c r="H343" s="33"/>
      <c r="I343" s="30"/>
      <c r="J343" s="34" t="str">
        <f aca="false">IF(H343="","",IF(I343="No","Do not trade",IF(H343&gt;=Checklist!$B$14,"Pass","Below min")))</f>
        <v/>
      </c>
      <c r="K343" s="30"/>
      <c r="L343" s="31"/>
      <c r="M343" s="35"/>
      <c r="N343" s="36" t="str">
        <f aca="false">IF(AND(ISNUMBER(D343),ISNUMBER(E343),ISNUMBER(G343)),G343*ABS(D343-E343),"")</f>
        <v/>
      </c>
      <c r="O343" s="36" t="str">
        <f aca="false">IF(AND(K343="Yes",ISNUMBER(L343),ISNUMBER(N343)),(L343-D343)*SIGN(D343-E343)*G343-N(M343),"")</f>
        <v/>
      </c>
      <c r="P343" s="37" t="str">
        <f aca="false">IF(ISNUMBER(O343),IF(N343&gt;0,O343/N343,""),"")</f>
        <v/>
      </c>
      <c r="Q343" s="30"/>
    </row>
    <row r="344" customFormat="false" ht="15" hidden="false" customHeight="false" outlineLevel="0" collapsed="false">
      <c r="A344" s="29"/>
      <c r="B344" s="30"/>
      <c r="C344" s="30"/>
      <c r="D344" s="31"/>
      <c r="E344" s="31"/>
      <c r="F344" s="31"/>
      <c r="G344" s="32"/>
      <c r="H344" s="33"/>
      <c r="I344" s="30"/>
      <c r="J344" s="34" t="str">
        <f aca="false">IF(H344="","",IF(I344="No","Do not trade",IF(H344&gt;=Checklist!$B$14,"Pass","Below min")))</f>
        <v/>
      </c>
      <c r="K344" s="30"/>
      <c r="L344" s="31"/>
      <c r="M344" s="35"/>
      <c r="N344" s="36" t="str">
        <f aca="false">IF(AND(ISNUMBER(D344),ISNUMBER(E344),ISNUMBER(G344)),G344*ABS(D344-E344),"")</f>
        <v/>
      </c>
      <c r="O344" s="36" t="str">
        <f aca="false">IF(AND(K344="Yes",ISNUMBER(L344),ISNUMBER(N344)),(L344-D344)*SIGN(D344-E344)*G344-N(M344),"")</f>
        <v/>
      </c>
      <c r="P344" s="37" t="str">
        <f aca="false">IF(ISNUMBER(O344),IF(N344&gt;0,O344/N344,""),"")</f>
        <v/>
      </c>
      <c r="Q344" s="30"/>
    </row>
    <row r="345" customFormat="false" ht="15" hidden="false" customHeight="false" outlineLevel="0" collapsed="false">
      <c r="A345" s="29"/>
      <c r="B345" s="30"/>
      <c r="C345" s="30"/>
      <c r="D345" s="31"/>
      <c r="E345" s="31"/>
      <c r="F345" s="31"/>
      <c r="G345" s="32"/>
      <c r="H345" s="33"/>
      <c r="I345" s="30"/>
      <c r="J345" s="34" t="str">
        <f aca="false">IF(H345="","",IF(I345="No","Do not trade",IF(H345&gt;=Checklist!$B$14,"Pass","Below min")))</f>
        <v/>
      </c>
      <c r="K345" s="30"/>
      <c r="L345" s="31"/>
      <c r="M345" s="35"/>
      <c r="N345" s="36" t="str">
        <f aca="false">IF(AND(ISNUMBER(D345),ISNUMBER(E345),ISNUMBER(G345)),G345*ABS(D345-E345),"")</f>
        <v/>
      </c>
      <c r="O345" s="36" t="str">
        <f aca="false">IF(AND(K345="Yes",ISNUMBER(L345),ISNUMBER(N345)),(L345-D345)*SIGN(D345-E345)*G345-N(M345),"")</f>
        <v/>
      </c>
      <c r="P345" s="37" t="str">
        <f aca="false">IF(ISNUMBER(O345),IF(N345&gt;0,O345/N345,""),"")</f>
        <v/>
      </c>
      <c r="Q345" s="30"/>
    </row>
    <row r="346" customFormat="false" ht="15" hidden="false" customHeight="false" outlineLevel="0" collapsed="false">
      <c r="A346" s="29"/>
      <c r="B346" s="30"/>
      <c r="C346" s="30"/>
      <c r="D346" s="31"/>
      <c r="E346" s="31"/>
      <c r="F346" s="31"/>
      <c r="G346" s="32"/>
      <c r="H346" s="33"/>
      <c r="I346" s="30"/>
      <c r="J346" s="34" t="str">
        <f aca="false">IF(H346="","",IF(I346="No","Do not trade",IF(H346&gt;=Checklist!$B$14,"Pass","Below min")))</f>
        <v/>
      </c>
      <c r="K346" s="30"/>
      <c r="L346" s="31"/>
      <c r="M346" s="35"/>
      <c r="N346" s="36" t="str">
        <f aca="false">IF(AND(ISNUMBER(D346),ISNUMBER(E346),ISNUMBER(G346)),G346*ABS(D346-E346),"")</f>
        <v/>
      </c>
      <c r="O346" s="36" t="str">
        <f aca="false">IF(AND(K346="Yes",ISNUMBER(L346),ISNUMBER(N346)),(L346-D346)*SIGN(D346-E346)*G346-N(M346),"")</f>
        <v/>
      </c>
      <c r="P346" s="37" t="str">
        <f aca="false">IF(ISNUMBER(O346),IF(N346&gt;0,O346/N346,""),"")</f>
        <v/>
      </c>
      <c r="Q346" s="30"/>
    </row>
    <row r="347" customFormat="false" ht="15" hidden="false" customHeight="false" outlineLevel="0" collapsed="false">
      <c r="A347" s="29"/>
      <c r="B347" s="30"/>
      <c r="C347" s="30"/>
      <c r="D347" s="31"/>
      <c r="E347" s="31"/>
      <c r="F347" s="31"/>
      <c r="G347" s="32"/>
      <c r="H347" s="33"/>
      <c r="I347" s="30"/>
      <c r="J347" s="34" t="str">
        <f aca="false">IF(H347="","",IF(I347="No","Do not trade",IF(H347&gt;=Checklist!$B$14,"Pass","Below min")))</f>
        <v/>
      </c>
      <c r="K347" s="30"/>
      <c r="L347" s="31"/>
      <c r="M347" s="35"/>
      <c r="N347" s="36" t="str">
        <f aca="false">IF(AND(ISNUMBER(D347),ISNUMBER(E347),ISNUMBER(G347)),G347*ABS(D347-E347),"")</f>
        <v/>
      </c>
      <c r="O347" s="36" t="str">
        <f aca="false">IF(AND(K347="Yes",ISNUMBER(L347),ISNUMBER(N347)),(L347-D347)*SIGN(D347-E347)*G347-N(M347),"")</f>
        <v/>
      </c>
      <c r="P347" s="37" t="str">
        <f aca="false">IF(ISNUMBER(O347),IF(N347&gt;0,O347/N347,""),"")</f>
        <v/>
      </c>
      <c r="Q347" s="30"/>
    </row>
    <row r="348" customFormat="false" ht="15" hidden="false" customHeight="false" outlineLevel="0" collapsed="false">
      <c r="A348" s="29"/>
      <c r="B348" s="30"/>
      <c r="C348" s="30"/>
      <c r="D348" s="31"/>
      <c r="E348" s="31"/>
      <c r="F348" s="31"/>
      <c r="G348" s="32"/>
      <c r="H348" s="33"/>
      <c r="I348" s="30"/>
      <c r="J348" s="34" t="str">
        <f aca="false">IF(H348="","",IF(I348="No","Do not trade",IF(H348&gt;=Checklist!$B$14,"Pass","Below min")))</f>
        <v/>
      </c>
      <c r="K348" s="30"/>
      <c r="L348" s="31"/>
      <c r="M348" s="35"/>
      <c r="N348" s="36" t="str">
        <f aca="false">IF(AND(ISNUMBER(D348),ISNUMBER(E348),ISNUMBER(G348)),G348*ABS(D348-E348),"")</f>
        <v/>
      </c>
      <c r="O348" s="36" t="str">
        <f aca="false">IF(AND(K348="Yes",ISNUMBER(L348),ISNUMBER(N348)),(L348-D348)*SIGN(D348-E348)*G348-N(M348),"")</f>
        <v/>
      </c>
      <c r="P348" s="37" t="str">
        <f aca="false">IF(ISNUMBER(O348),IF(N348&gt;0,O348/N348,""),"")</f>
        <v/>
      </c>
      <c r="Q348" s="30"/>
    </row>
    <row r="349" customFormat="false" ht="15" hidden="false" customHeight="false" outlineLevel="0" collapsed="false">
      <c r="A349" s="29"/>
      <c r="B349" s="30"/>
      <c r="C349" s="30"/>
      <c r="D349" s="31"/>
      <c r="E349" s="31"/>
      <c r="F349" s="31"/>
      <c r="G349" s="32"/>
      <c r="H349" s="33"/>
      <c r="I349" s="30"/>
      <c r="J349" s="34" t="str">
        <f aca="false">IF(H349="","",IF(I349="No","Do not trade",IF(H349&gt;=Checklist!$B$14,"Pass","Below min")))</f>
        <v/>
      </c>
      <c r="K349" s="30"/>
      <c r="L349" s="31"/>
      <c r="M349" s="35"/>
      <c r="N349" s="36" t="str">
        <f aca="false">IF(AND(ISNUMBER(D349),ISNUMBER(E349),ISNUMBER(G349)),G349*ABS(D349-E349),"")</f>
        <v/>
      </c>
      <c r="O349" s="36" t="str">
        <f aca="false">IF(AND(K349="Yes",ISNUMBER(L349),ISNUMBER(N349)),(L349-D349)*SIGN(D349-E349)*G349-N(M349),"")</f>
        <v/>
      </c>
      <c r="P349" s="37" t="str">
        <f aca="false">IF(ISNUMBER(O349),IF(N349&gt;0,O349/N349,""),"")</f>
        <v/>
      </c>
      <c r="Q349" s="30"/>
    </row>
    <row r="350" customFormat="false" ht="15" hidden="false" customHeight="false" outlineLevel="0" collapsed="false">
      <c r="A350" s="29"/>
      <c r="B350" s="30"/>
      <c r="C350" s="30"/>
      <c r="D350" s="31"/>
      <c r="E350" s="31"/>
      <c r="F350" s="31"/>
      <c r="G350" s="32"/>
      <c r="H350" s="33"/>
      <c r="I350" s="30"/>
      <c r="J350" s="34" t="str">
        <f aca="false">IF(H350="","",IF(I350="No","Do not trade",IF(H350&gt;=Checklist!$B$14,"Pass","Below min")))</f>
        <v/>
      </c>
      <c r="K350" s="30"/>
      <c r="L350" s="31"/>
      <c r="M350" s="35"/>
      <c r="N350" s="36" t="str">
        <f aca="false">IF(AND(ISNUMBER(D350),ISNUMBER(E350),ISNUMBER(G350)),G350*ABS(D350-E350),"")</f>
        <v/>
      </c>
      <c r="O350" s="36" t="str">
        <f aca="false">IF(AND(K350="Yes",ISNUMBER(L350),ISNUMBER(N350)),(L350-D350)*SIGN(D350-E350)*G350-N(M350),"")</f>
        <v/>
      </c>
      <c r="P350" s="37" t="str">
        <f aca="false">IF(ISNUMBER(O350),IF(N350&gt;0,O350/N350,""),"")</f>
        <v/>
      </c>
      <c r="Q350" s="30"/>
    </row>
    <row r="351" customFormat="false" ht="15" hidden="false" customHeight="false" outlineLevel="0" collapsed="false">
      <c r="A351" s="29"/>
      <c r="B351" s="30"/>
      <c r="C351" s="30"/>
      <c r="D351" s="31"/>
      <c r="E351" s="31"/>
      <c r="F351" s="31"/>
      <c r="G351" s="32"/>
      <c r="H351" s="33"/>
      <c r="I351" s="30"/>
      <c r="J351" s="34" t="str">
        <f aca="false">IF(H351="","",IF(I351="No","Do not trade",IF(H351&gt;=Checklist!$B$14,"Pass","Below min")))</f>
        <v/>
      </c>
      <c r="K351" s="30"/>
      <c r="L351" s="31"/>
      <c r="M351" s="35"/>
      <c r="N351" s="36" t="str">
        <f aca="false">IF(AND(ISNUMBER(D351),ISNUMBER(E351),ISNUMBER(G351)),G351*ABS(D351-E351),"")</f>
        <v/>
      </c>
      <c r="O351" s="36" t="str">
        <f aca="false">IF(AND(K351="Yes",ISNUMBER(L351),ISNUMBER(N351)),(L351-D351)*SIGN(D351-E351)*G351-N(M351),"")</f>
        <v/>
      </c>
      <c r="P351" s="37" t="str">
        <f aca="false">IF(ISNUMBER(O351),IF(N351&gt;0,O351/N351,""),"")</f>
        <v/>
      </c>
      <c r="Q351" s="30"/>
    </row>
    <row r="352" customFormat="false" ht="15" hidden="false" customHeight="false" outlineLevel="0" collapsed="false">
      <c r="A352" s="29"/>
      <c r="B352" s="30"/>
      <c r="C352" s="30"/>
      <c r="D352" s="31"/>
      <c r="E352" s="31"/>
      <c r="F352" s="31"/>
      <c r="G352" s="32"/>
      <c r="H352" s="33"/>
      <c r="I352" s="30"/>
      <c r="J352" s="34" t="str">
        <f aca="false">IF(H352="","",IF(I352="No","Do not trade",IF(H352&gt;=Checklist!$B$14,"Pass","Below min")))</f>
        <v/>
      </c>
      <c r="K352" s="30"/>
      <c r="L352" s="31"/>
      <c r="M352" s="35"/>
      <c r="N352" s="36" t="str">
        <f aca="false">IF(AND(ISNUMBER(D352),ISNUMBER(E352),ISNUMBER(G352)),G352*ABS(D352-E352),"")</f>
        <v/>
      </c>
      <c r="O352" s="36" t="str">
        <f aca="false">IF(AND(K352="Yes",ISNUMBER(L352),ISNUMBER(N352)),(L352-D352)*SIGN(D352-E352)*G352-N(M352),"")</f>
        <v/>
      </c>
      <c r="P352" s="37" t="str">
        <f aca="false">IF(ISNUMBER(O352),IF(N352&gt;0,O352/N352,""),"")</f>
        <v/>
      </c>
      <c r="Q352" s="30"/>
    </row>
    <row r="353" customFormat="false" ht="15" hidden="false" customHeight="false" outlineLevel="0" collapsed="false">
      <c r="A353" s="29"/>
      <c r="B353" s="30"/>
      <c r="C353" s="30"/>
      <c r="D353" s="31"/>
      <c r="E353" s="31"/>
      <c r="F353" s="31"/>
      <c r="G353" s="32"/>
      <c r="H353" s="33"/>
      <c r="I353" s="30"/>
      <c r="J353" s="34" t="str">
        <f aca="false">IF(H353="","",IF(I353="No","Do not trade",IF(H353&gt;=Checklist!$B$14,"Pass","Below min")))</f>
        <v/>
      </c>
      <c r="K353" s="30"/>
      <c r="L353" s="31"/>
      <c r="M353" s="35"/>
      <c r="N353" s="36" t="str">
        <f aca="false">IF(AND(ISNUMBER(D353),ISNUMBER(E353),ISNUMBER(G353)),G353*ABS(D353-E353),"")</f>
        <v/>
      </c>
      <c r="O353" s="36" t="str">
        <f aca="false">IF(AND(K353="Yes",ISNUMBER(L353),ISNUMBER(N353)),(L353-D353)*SIGN(D353-E353)*G353-N(M353),"")</f>
        <v/>
      </c>
      <c r="P353" s="37" t="str">
        <f aca="false">IF(ISNUMBER(O353),IF(N353&gt;0,O353/N353,""),"")</f>
        <v/>
      </c>
      <c r="Q353" s="30"/>
    </row>
    <row r="354" customFormat="false" ht="15" hidden="false" customHeight="false" outlineLevel="0" collapsed="false">
      <c r="A354" s="29"/>
      <c r="B354" s="30"/>
      <c r="C354" s="30"/>
      <c r="D354" s="31"/>
      <c r="E354" s="31"/>
      <c r="F354" s="31"/>
      <c r="G354" s="32"/>
      <c r="H354" s="33"/>
      <c r="I354" s="30"/>
      <c r="J354" s="34" t="str">
        <f aca="false">IF(H354="","",IF(I354="No","Do not trade",IF(H354&gt;=Checklist!$B$14,"Pass","Below min")))</f>
        <v/>
      </c>
      <c r="K354" s="30"/>
      <c r="L354" s="31"/>
      <c r="M354" s="35"/>
      <c r="N354" s="36" t="str">
        <f aca="false">IF(AND(ISNUMBER(D354),ISNUMBER(E354),ISNUMBER(G354)),G354*ABS(D354-E354),"")</f>
        <v/>
      </c>
      <c r="O354" s="36" t="str">
        <f aca="false">IF(AND(K354="Yes",ISNUMBER(L354),ISNUMBER(N354)),(L354-D354)*SIGN(D354-E354)*G354-N(M354),"")</f>
        <v/>
      </c>
      <c r="P354" s="37" t="str">
        <f aca="false">IF(ISNUMBER(O354),IF(N354&gt;0,O354/N354,""),"")</f>
        <v/>
      </c>
      <c r="Q354" s="30"/>
    </row>
    <row r="355" customFormat="false" ht="15" hidden="false" customHeight="false" outlineLevel="0" collapsed="false">
      <c r="A355" s="29"/>
      <c r="B355" s="30"/>
      <c r="C355" s="30"/>
      <c r="D355" s="31"/>
      <c r="E355" s="31"/>
      <c r="F355" s="31"/>
      <c r="G355" s="32"/>
      <c r="H355" s="33"/>
      <c r="I355" s="30"/>
      <c r="J355" s="34" t="str">
        <f aca="false">IF(H355="","",IF(I355="No","Do not trade",IF(H355&gt;=Checklist!$B$14,"Pass","Below min")))</f>
        <v/>
      </c>
      <c r="K355" s="30"/>
      <c r="L355" s="31"/>
      <c r="M355" s="35"/>
      <c r="N355" s="36" t="str">
        <f aca="false">IF(AND(ISNUMBER(D355),ISNUMBER(E355),ISNUMBER(G355)),G355*ABS(D355-E355),"")</f>
        <v/>
      </c>
      <c r="O355" s="36" t="str">
        <f aca="false">IF(AND(K355="Yes",ISNUMBER(L355),ISNUMBER(N355)),(L355-D355)*SIGN(D355-E355)*G355-N(M355),"")</f>
        <v/>
      </c>
      <c r="P355" s="37" t="str">
        <f aca="false">IF(ISNUMBER(O355),IF(N355&gt;0,O355/N355,""),"")</f>
        <v/>
      </c>
      <c r="Q355" s="30"/>
    </row>
    <row r="356" customFormat="false" ht="15" hidden="false" customHeight="false" outlineLevel="0" collapsed="false">
      <c r="A356" s="29"/>
      <c r="B356" s="30"/>
      <c r="C356" s="30"/>
      <c r="D356" s="31"/>
      <c r="E356" s="31"/>
      <c r="F356" s="31"/>
      <c r="G356" s="32"/>
      <c r="H356" s="33"/>
      <c r="I356" s="30"/>
      <c r="J356" s="34" t="str">
        <f aca="false">IF(H356="","",IF(I356="No","Do not trade",IF(H356&gt;=Checklist!$B$14,"Pass","Below min")))</f>
        <v/>
      </c>
      <c r="K356" s="30"/>
      <c r="L356" s="31"/>
      <c r="M356" s="35"/>
      <c r="N356" s="36" t="str">
        <f aca="false">IF(AND(ISNUMBER(D356),ISNUMBER(E356),ISNUMBER(G356)),G356*ABS(D356-E356),"")</f>
        <v/>
      </c>
      <c r="O356" s="36" t="str">
        <f aca="false">IF(AND(K356="Yes",ISNUMBER(L356),ISNUMBER(N356)),(L356-D356)*SIGN(D356-E356)*G356-N(M356),"")</f>
        <v/>
      </c>
      <c r="P356" s="37" t="str">
        <f aca="false">IF(ISNUMBER(O356),IF(N356&gt;0,O356/N356,""),"")</f>
        <v/>
      </c>
      <c r="Q356" s="30"/>
    </row>
    <row r="357" customFormat="false" ht="15" hidden="false" customHeight="false" outlineLevel="0" collapsed="false">
      <c r="A357" s="29"/>
      <c r="B357" s="30"/>
      <c r="C357" s="30"/>
      <c r="D357" s="31"/>
      <c r="E357" s="31"/>
      <c r="F357" s="31"/>
      <c r="G357" s="32"/>
      <c r="H357" s="33"/>
      <c r="I357" s="30"/>
      <c r="J357" s="34" t="str">
        <f aca="false">IF(H357="","",IF(I357="No","Do not trade",IF(H357&gt;=Checklist!$B$14,"Pass","Below min")))</f>
        <v/>
      </c>
      <c r="K357" s="30"/>
      <c r="L357" s="31"/>
      <c r="M357" s="35"/>
      <c r="N357" s="36" t="str">
        <f aca="false">IF(AND(ISNUMBER(D357),ISNUMBER(E357),ISNUMBER(G357)),G357*ABS(D357-E357),"")</f>
        <v/>
      </c>
      <c r="O357" s="36" t="str">
        <f aca="false">IF(AND(K357="Yes",ISNUMBER(L357),ISNUMBER(N357)),(L357-D357)*SIGN(D357-E357)*G357-N(M357),"")</f>
        <v/>
      </c>
      <c r="P357" s="37" t="str">
        <f aca="false">IF(ISNUMBER(O357),IF(N357&gt;0,O357/N357,""),"")</f>
        <v/>
      </c>
      <c r="Q357" s="30"/>
    </row>
    <row r="358" customFormat="false" ht="15" hidden="false" customHeight="false" outlineLevel="0" collapsed="false">
      <c r="A358" s="29"/>
      <c r="B358" s="30"/>
      <c r="C358" s="30"/>
      <c r="D358" s="31"/>
      <c r="E358" s="31"/>
      <c r="F358" s="31"/>
      <c r="G358" s="32"/>
      <c r="H358" s="33"/>
      <c r="I358" s="30"/>
      <c r="J358" s="34" t="str">
        <f aca="false">IF(H358="","",IF(I358="No","Do not trade",IF(H358&gt;=Checklist!$B$14,"Pass","Below min")))</f>
        <v/>
      </c>
      <c r="K358" s="30"/>
      <c r="L358" s="31"/>
      <c r="M358" s="35"/>
      <c r="N358" s="36" t="str">
        <f aca="false">IF(AND(ISNUMBER(D358),ISNUMBER(E358),ISNUMBER(G358)),G358*ABS(D358-E358),"")</f>
        <v/>
      </c>
      <c r="O358" s="36" t="str">
        <f aca="false">IF(AND(K358="Yes",ISNUMBER(L358),ISNUMBER(N358)),(L358-D358)*SIGN(D358-E358)*G358-N(M358),"")</f>
        <v/>
      </c>
      <c r="P358" s="37" t="str">
        <f aca="false">IF(ISNUMBER(O358),IF(N358&gt;0,O358/N358,""),"")</f>
        <v/>
      </c>
      <c r="Q358" s="30"/>
    </row>
    <row r="359" customFormat="false" ht="15" hidden="false" customHeight="false" outlineLevel="0" collapsed="false">
      <c r="A359" s="29"/>
      <c r="B359" s="30"/>
      <c r="C359" s="30"/>
      <c r="D359" s="31"/>
      <c r="E359" s="31"/>
      <c r="F359" s="31"/>
      <c r="G359" s="32"/>
      <c r="H359" s="33"/>
      <c r="I359" s="30"/>
      <c r="J359" s="34" t="str">
        <f aca="false">IF(H359="","",IF(I359="No","Do not trade",IF(H359&gt;=Checklist!$B$14,"Pass","Below min")))</f>
        <v/>
      </c>
      <c r="K359" s="30"/>
      <c r="L359" s="31"/>
      <c r="M359" s="35"/>
      <c r="N359" s="36" t="str">
        <f aca="false">IF(AND(ISNUMBER(D359),ISNUMBER(E359),ISNUMBER(G359)),G359*ABS(D359-E359),"")</f>
        <v/>
      </c>
      <c r="O359" s="36" t="str">
        <f aca="false">IF(AND(K359="Yes",ISNUMBER(L359),ISNUMBER(N359)),(L359-D359)*SIGN(D359-E359)*G359-N(M359),"")</f>
        <v/>
      </c>
      <c r="P359" s="37" t="str">
        <f aca="false">IF(ISNUMBER(O359),IF(N359&gt;0,O359/N359,""),"")</f>
        <v/>
      </c>
      <c r="Q359" s="30"/>
    </row>
    <row r="360" customFormat="false" ht="15" hidden="false" customHeight="false" outlineLevel="0" collapsed="false">
      <c r="A360" s="29"/>
      <c r="B360" s="30"/>
      <c r="C360" s="30"/>
      <c r="D360" s="31"/>
      <c r="E360" s="31"/>
      <c r="F360" s="31"/>
      <c r="G360" s="32"/>
      <c r="H360" s="33"/>
      <c r="I360" s="30"/>
      <c r="J360" s="34" t="str">
        <f aca="false">IF(H360="","",IF(I360="No","Do not trade",IF(H360&gt;=Checklist!$B$14,"Pass","Below min")))</f>
        <v/>
      </c>
      <c r="K360" s="30"/>
      <c r="L360" s="31"/>
      <c r="M360" s="35"/>
      <c r="N360" s="36" t="str">
        <f aca="false">IF(AND(ISNUMBER(D360),ISNUMBER(E360),ISNUMBER(G360)),G360*ABS(D360-E360),"")</f>
        <v/>
      </c>
      <c r="O360" s="36" t="str">
        <f aca="false">IF(AND(K360="Yes",ISNUMBER(L360),ISNUMBER(N360)),(L360-D360)*SIGN(D360-E360)*G360-N(M360),"")</f>
        <v/>
      </c>
      <c r="P360" s="37" t="str">
        <f aca="false">IF(ISNUMBER(O360),IF(N360&gt;0,O360/N360,""),"")</f>
        <v/>
      </c>
      <c r="Q360" s="30"/>
    </row>
    <row r="361" customFormat="false" ht="15" hidden="false" customHeight="false" outlineLevel="0" collapsed="false">
      <c r="A361" s="29"/>
      <c r="B361" s="30"/>
      <c r="C361" s="30"/>
      <c r="D361" s="31"/>
      <c r="E361" s="31"/>
      <c r="F361" s="31"/>
      <c r="G361" s="32"/>
      <c r="H361" s="33"/>
      <c r="I361" s="30"/>
      <c r="J361" s="34" t="str">
        <f aca="false">IF(H361="","",IF(I361="No","Do not trade",IF(H361&gt;=Checklist!$B$14,"Pass","Below min")))</f>
        <v/>
      </c>
      <c r="K361" s="30"/>
      <c r="L361" s="31"/>
      <c r="M361" s="35"/>
      <c r="N361" s="36" t="str">
        <f aca="false">IF(AND(ISNUMBER(D361),ISNUMBER(E361),ISNUMBER(G361)),G361*ABS(D361-E361),"")</f>
        <v/>
      </c>
      <c r="O361" s="36" t="str">
        <f aca="false">IF(AND(K361="Yes",ISNUMBER(L361),ISNUMBER(N361)),(L361-D361)*SIGN(D361-E361)*G361-N(M361),"")</f>
        <v/>
      </c>
      <c r="P361" s="37" t="str">
        <f aca="false">IF(ISNUMBER(O361),IF(N361&gt;0,O361/N361,""),"")</f>
        <v/>
      </c>
      <c r="Q361" s="30"/>
    </row>
    <row r="362" customFormat="false" ht="15" hidden="false" customHeight="false" outlineLevel="0" collapsed="false">
      <c r="A362" s="29"/>
      <c r="B362" s="30"/>
      <c r="C362" s="30"/>
      <c r="D362" s="31"/>
      <c r="E362" s="31"/>
      <c r="F362" s="31"/>
      <c r="G362" s="32"/>
      <c r="H362" s="33"/>
      <c r="I362" s="30"/>
      <c r="J362" s="34" t="str">
        <f aca="false">IF(H362="","",IF(I362="No","Do not trade",IF(H362&gt;=Checklist!$B$14,"Pass","Below min")))</f>
        <v/>
      </c>
      <c r="K362" s="30"/>
      <c r="L362" s="31"/>
      <c r="M362" s="35"/>
      <c r="N362" s="36" t="str">
        <f aca="false">IF(AND(ISNUMBER(D362),ISNUMBER(E362),ISNUMBER(G362)),G362*ABS(D362-E362),"")</f>
        <v/>
      </c>
      <c r="O362" s="36" t="str">
        <f aca="false">IF(AND(K362="Yes",ISNUMBER(L362),ISNUMBER(N362)),(L362-D362)*SIGN(D362-E362)*G362-N(M362),"")</f>
        <v/>
      </c>
      <c r="P362" s="37" t="str">
        <f aca="false">IF(ISNUMBER(O362),IF(N362&gt;0,O362/N362,""),"")</f>
        <v/>
      </c>
      <c r="Q362" s="30"/>
    </row>
    <row r="363" customFormat="false" ht="15" hidden="false" customHeight="false" outlineLevel="0" collapsed="false">
      <c r="A363" s="29"/>
      <c r="B363" s="30"/>
      <c r="C363" s="30"/>
      <c r="D363" s="31"/>
      <c r="E363" s="31"/>
      <c r="F363" s="31"/>
      <c r="G363" s="32"/>
      <c r="H363" s="33"/>
      <c r="I363" s="30"/>
      <c r="J363" s="34" t="str">
        <f aca="false">IF(H363="","",IF(I363="No","Do not trade",IF(H363&gt;=Checklist!$B$14,"Pass","Below min")))</f>
        <v/>
      </c>
      <c r="K363" s="30"/>
      <c r="L363" s="31"/>
      <c r="M363" s="35"/>
      <c r="N363" s="36" t="str">
        <f aca="false">IF(AND(ISNUMBER(D363),ISNUMBER(E363),ISNUMBER(G363)),G363*ABS(D363-E363),"")</f>
        <v/>
      </c>
      <c r="O363" s="36" t="str">
        <f aca="false">IF(AND(K363="Yes",ISNUMBER(L363),ISNUMBER(N363)),(L363-D363)*SIGN(D363-E363)*G363-N(M363),"")</f>
        <v/>
      </c>
      <c r="P363" s="37" t="str">
        <f aca="false">IF(ISNUMBER(O363),IF(N363&gt;0,O363/N363,""),"")</f>
        <v/>
      </c>
      <c r="Q363" s="30"/>
    </row>
    <row r="364" customFormat="false" ht="15" hidden="false" customHeight="false" outlineLevel="0" collapsed="false">
      <c r="A364" s="29"/>
      <c r="B364" s="30"/>
      <c r="C364" s="30"/>
      <c r="D364" s="31"/>
      <c r="E364" s="31"/>
      <c r="F364" s="31"/>
      <c r="G364" s="32"/>
      <c r="H364" s="33"/>
      <c r="I364" s="30"/>
      <c r="J364" s="34" t="str">
        <f aca="false">IF(H364="","",IF(I364="No","Do not trade",IF(H364&gt;=Checklist!$B$14,"Pass","Below min")))</f>
        <v/>
      </c>
      <c r="K364" s="30"/>
      <c r="L364" s="31"/>
      <c r="M364" s="35"/>
      <c r="N364" s="36" t="str">
        <f aca="false">IF(AND(ISNUMBER(D364),ISNUMBER(E364),ISNUMBER(G364)),G364*ABS(D364-E364),"")</f>
        <v/>
      </c>
      <c r="O364" s="36" t="str">
        <f aca="false">IF(AND(K364="Yes",ISNUMBER(L364),ISNUMBER(N364)),(L364-D364)*SIGN(D364-E364)*G364-N(M364),"")</f>
        <v/>
      </c>
      <c r="P364" s="37" t="str">
        <f aca="false">IF(ISNUMBER(O364),IF(N364&gt;0,O364/N364,""),"")</f>
        <v/>
      </c>
      <c r="Q364" s="30"/>
    </row>
    <row r="365" customFormat="false" ht="15" hidden="false" customHeight="false" outlineLevel="0" collapsed="false">
      <c r="A365" s="29"/>
      <c r="B365" s="30"/>
      <c r="C365" s="30"/>
      <c r="D365" s="31"/>
      <c r="E365" s="31"/>
      <c r="F365" s="31"/>
      <c r="G365" s="32"/>
      <c r="H365" s="33"/>
      <c r="I365" s="30"/>
      <c r="J365" s="34" t="str">
        <f aca="false">IF(H365="","",IF(I365="No","Do not trade",IF(H365&gt;=Checklist!$B$14,"Pass","Below min")))</f>
        <v/>
      </c>
      <c r="K365" s="30"/>
      <c r="L365" s="31"/>
      <c r="M365" s="35"/>
      <c r="N365" s="36" t="str">
        <f aca="false">IF(AND(ISNUMBER(D365),ISNUMBER(E365),ISNUMBER(G365)),G365*ABS(D365-E365),"")</f>
        <v/>
      </c>
      <c r="O365" s="36" t="str">
        <f aca="false">IF(AND(K365="Yes",ISNUMBER(L365),ISNUMBER(N365)),(L365-D365)*SIGN(D365-E365)*G365-N(M365),"")</f>
        <v/>
      </c>
      <c r="P365" s="37" t="str">
        <f aca="false">IF(ISNUMBER(O365),IF(N365&gt;0,O365/N365,""),"")</f>
        <v/>
      </c>
      <c r="Q365" s="30"/>
    </row>
    <row r="366" customFormat="false" ht="15" hidden="false" customHeight="false" outlineLevel="0" collapsed="false">
      <c r="A366" s="29"/>
      <c r="B366" s="30"/>
      <c r="C366" s="30"/>
      <c r="D366" s="31"/>
      <c r="E366" s="31"/>
      <c r="F366" s="31"/>
      <c r="G366" s="32"/>
      <c r="H366" s="33"/>
      <c r="I366" s="30"/>
      <c r="J366" s="34" t="str">
        <f aca="false">IF(H366="","",IF(I366="No","Do not trade",IF(H366&gt;=Checklist!$B$14,"Pass","Below min")))</f>
        <v/>
      </c>
      <c r="K366" s="30"/>
      <c r="L366" s="31"/>
      <c r="M366" s="35"/>
      <c r="N366" s="36" t="str">
        <f aca="false">IF(AND(ISNUMBER(D366),ISNUMBER(E366),ISNUMBER(G366)),G366*ABS(D366-E366),"")</f>
        <v/>
      </c>
      <c r="O366" s="36" t="str">
        <f aca="false">IF(AND(K366="Yes",ISNUMBER(L366),ISNUMBER(N366)),(L366-D366)*SIGN(D366-E366)*G366-N(M366),"")</f>
        <v/>
      </c>
      <c r="P366" s="37" t="str">
        <f aca="false">IF(ISNUMBER(O366),IF(N366&gt;0,O366/N366,""),"")</f>
        <v/>
      </c>
      <c r="Q366" s="30"/>
    </row>
    <row r="367" customFormat="false" ht="15" hidden="false" customHeight="false" outlineLevel="0" collapsed="false">
      <c r="A367" s="29"/>
      <c r="B367" s="30"/>
      <c r="C367" s="30"/>
      <c r="D367" s="31"/>
      <c r="E367" s="31"/>
      <c r="F367" s="31"/>
      <c r="G367" s="32"/>
      <c r="H367" s="33"/>
      <c r="I367" s="30"/>
      <c r="J367" s="34" t="str">
        <f aca="false">IF(H367="","",IF(I367="No","Do not trade",IF(H367&gt;=Checklist!$B$14,"Pass","Below min")))</f>
        <v/>
      </c>
      <c r="K367" s="30"/>
      <c r="L367" s="31"/>
      <c r="M367" s="35"/>
      <c r="N367" s="36" t="str">
        <f aca="false">IF(AND(ISNUMBER(D367),ISNUMBER(E367),ISNUMBER(G367)),G367*ABS(D367-E367),"")</f>
        <v/>
      </c>
      <c r="O367" s="36" t="str">
        <f aca="false">IF(AND(K367="Yes",ISNUMBER(L367),ISNUMBER(N367)),(L367-D367)*SIGN(D367-E367)*G367-N(M367),"")</f>
        <v/>
      </c>
      <c r="P367" s="37" t="str">
        <f aca="false">IF(ISNUMBER(O367),IF(N367&gt;0,O367/N367,""),"")</f>
        <v/>
      </c>
      <c r="Q367" s="30"/>
    </row>
    <row r="368" customFormat="false" ht="15" hidden="false" customHeight="false" outlineLevel="0" collapsed="false">
      <c r="A368" s="29"/>
      <c r="B368" s="30"/>
      <c r="C368" s="30"/>
      <c r="D368" s="31"/>
      <c r="E368" s="31"/>
      <c r="F368" s="31"/>
      <c r="G368" s="32"/>
      <c r="H368" s="33"/>
      <c r="I368" s="30"/>
      <c r="J368" s="34" t="str">
        <f aca="false">IF(H368="","",IF(I368="No","Do not trade",IF(H368&gt;=Checklist!$B$14,"Pass","Below min")))</f>
        <v/>
      </c>
      <c r="K368" s="30"/>
      <c r="L368" s="31"/>
      <c r="M368" s="35"/>
      <c r="N368" s="36" t="str">
        <f aca="false">IF(AND(ISNUMBER(D368),ISNUMBER(E368),ISNUMBER(G368)),G368*ABS(D368-E368),"")</f>
        <v/>
      </c>
      <c r="O368" s="36" t="str">
        <f aca="false">IF(AND(K368="Yes",ISNUMBER(L368),ISNUMBER(N368)),(L368-D368)*SIGN(D368-E368)*G368-N(M368),"")</f>
        <v/>
      </c>
      <c r="P368" s="37" t="str">
        <f aca="false">IF(ISNUMBER(O368),IF(N368&gt;0,O368/N368,""),"")</f>
        <v/>
      </c>
      <c r="Q368" s="30"/>
    </row>
    <row r="369" customFormat="false" ht="15" hidden="false" customHeight="false" outlineLevel="0" collapsed="false">
      <c r="A369" s="29"/>
      <c r="B369" s="30"/>
      <c r="C369" s="30"/>
      <c r="D369" s="31"/>
      <c r="E369" s="31"/>
      <c r="F369" s="31"/>
      <c r="G369" s="32"/>
      <c r="H369" s="33"/>
      <c r="I369" s="30"/>
      <c r="J369" s="34" t="str">
        <f aca="false">IF(H369="","",IF(I369="No","Do not trade",IF(H369&gt;=Checklist!$B$14,"Pass","Below min")))</f>
        <v/>
      </c>
      <c r="K369" s="30"/>
      <c r="L369" s="31"/>
      <c r="M369" s="35"/>
      <c r="N369" s="36" t="str">
        <f aca="false">IF(AND(ISNUMBER(D369),ISNUMBER(E369),ISNUMBER(G369)),G369*ABS(D369-E369),"")</f>
        <v/>
      </c>
      <c r="O369" s="36" t="str">
        <f aca="false">IF(AND(K369="Yes",ISNUMBER(L369),ISNUMBER(N369)),(L369-D369)*SIGN(D369-E369)*G369-N(M369),"")</f>
        <v/>
      </c>
      <c r="P369" s="37" t="str">
        <f aca="false">IF(ISNUMBER(O369),IF(N369&gt;0,O369/N369,""),"")</f>
        <v/>
      </c>
      <c r="Q369" s="30"/>
    </row>
    <row r="370" customFormat="false" ht="15" hidden="false" customHeight="false" outlineLevel="0" collapsed="false">
      <c r="A370" s="29"/>
      <c r="B370" s="30"/>
      <c r="C370" s="30"/>
      <c r="D370" s="31"/>
      <c r="E370" s="31"/>
      <c r="F370" s="31"/>
      <c r="G370" s="32"/>
      <c r="H370" s="33"/>
      <c r="I370" s="30"/>
      <c r="J370" s="34" t="str">
        <f aca="false">IF(H370="","",IF(I370="No","Do not trade",IF(H370&gt;=Checklist!$B$14,"Pass","Below min")))</f>
        <v/>
      </c>
      <c r="K370" s="30"/>
      <c r="L370" s="31"/>
      <c r="M370" s="35"/>
      <c r="N370" s="36" t="str">
        <f aca="false">IF(AND(ISNUMBER(D370),ISNUMBER(E370),ISNUMBER(G370)),G370*ABS(D370-E370),"")</f>
        <v/>
      </c>
      <c r="O370" s="36" t="str">
        <f aca="false">IF(AND(K370="Yes",ISNUMBER(L370),ISNUMBER(N370)),(L370-D370)*SIGN(D370-E370)*G370-N(M370),"")</f>
        <v/>
      </c>
      <c r="P370" s="37" t="str">
        <f aca="false">IF(ISNUMBER(O370),IF(N370&gt;0,O370/N370,""),"")</f>
        <v/>
      </c>
      <c r="Q370" s="30"/>
    </row>
    <row r="371" customFormat="false" ht="15" hidden="false" customHeight="false" outlineLevel="0" collapsed="false">
      <c r="A371" s="29"/>
      <c r="B371" s="30"/>
      <c r="C371" s="30"/>
      <c r="D371" s="31"/>
      <c r="E371" s="31"/>
      <c r="F371" s="31"/>
      <c r="G371" s="32"/>
      <c r="H371" s="33"/>
      <c r="I371" s="30"/>
      <c r="J371" s="34" t="str">
        <f aca="false">IF(H371="","",IF(I371="No","Do not trade",IF(H371&gt;=Checklist!$B$14,"Pass","Below min")))</f>
        <v/>
      </c>
      <c r="K371" s="30"/>
      <c r="L371" s="31"/>
      <c r="M371" s="35"/>
      <c r="N371" s="36" t="str">
        <f aca="false">IF(AND(ISNUMBER(D371),ISNUMBER(E371),ISNUMBER(G371)),G371*ABS(D371-E371),"")</f>
        <v/>
      </c>
      <c r="O371" s="36" t="str">
        <f aca="false">IF(AND(K371="Yes",ISNUMBER(L371),ISNUMBER(N371)),(L371-D371)*SIGN(D371-E371)*G371-N(M371),"")</f>
        <v/>
      </c>
      <c r="P371" s="37" t="str">
        <f aca="false">IF(ISNUMBER(O371),IF(N371&gt;0,O371/N371,""),"")</f>
        <v/>
      </c>
      <c r="Q371" s="30"/>
    </row>
    <row r="372" customFormat="false" ht="15" hidden="false" customHeight="false" outlineLevel="0" collapsed="false">
      <c r="A372" s="29"/>
      <c r="B372" s="30"/>
      <c r="C372" s="30"/>
      <c r="D372" s="31"/>
      <c r="E372" s="31"/>
      <c r="F372" s="31"/>
      <c r="G372" s="32"/>
      <c r="H372" s="33"/>
      <c r="I372" s="30"/>
      <c r="J372" s="34" t="str">
        <f aca="false">IF(H372="","",IF(I372="No","Do not trade",IF(H372&gt;=Checklist!$B$14,"Pass","Below min")))</f>
        <v/>
      </c>
      <c r="K372" s="30"/>
      <c r="L372" s="31"/>
      <c r="M372" s="35"/>
      <c r="N372" s="36" t="str">
        <f aca="false">IF(AND(ISNUMBER(D372),ISNUMBER(E372),ISNUMBER(G372)),G372*ABS(D372-E372),"")</f>
        <v/>
      </c>
      <c r="O372" s="36" t="str">
        <f aca="false">IF(AND(K372="Yes",ISNUMBER(L372),ISNUMBER(N372)),(L372-D372)*SIGN(D372-E372)*G372-N(M372),"")</f>
        <v/>
      </c>
      <c r="P372" s="37" t="str">
        <f aca="false">IF(ISNUMBER(O372),IF(N372&gt;0,O372/N372,""),"")</f>
        <v/>
      </c>
      <c r="Q372" s="30"/>
    </row>
    <row r="373" customFormat="false" ht="15" hidden="false" customHeight="false" outlineLevel="0" collapsed="false">
      <c r="A373" s="29"/>
      <c r="B373" s="30"/>
      <c r="C373" s="30"/>
      <c r="D373" s="31"/>
      <c r="E373" s="31"/>
      <c r="F373" s="31"/>
      <c r="G373" s="32"/>
      <c r="H373" s="33"/>
      <c r="I373" s="30"/>
      <c r="J373" s="34" t="str">
        <f aca="false">IF(H373="","",IF(I373="No","Do not trade",IF(H373&gt;=Checklist!$B$14,"Pass","Below min")))</f>
        <v/>
      </c>
      <c r="K373" s="30"/>
      <c r="L373" s="31"/>
      <c r="M373" s="35"/>
      <c r="N373" s="36" t="str">
        <f aca="false">IF(AND(ISNUMBER(D373),ISNUMBER(E373),ISNUMBER(G373)),G373*ABS(D373-E373),"")</f>
        <v/>
      </c>
      <c r="O373" s="36" t="str">
        <f aca="false">IF(AND(K373="Yes",ISNUMBER(L373),ISNUMBER(N373)),(L373-D373)*SIGN(D373-E373)*G373-N(M373),"")</f>
        <v/>
      </c>
      <c r="P373" s="37" t="str">
        <f aca="false">IF(ISNUMBER(O373),IF(N373&gt;0,O373/N373,""),"")</f>
        <v/>
      </c>
      <c r="Q373" s="30"/>
    </row>
    <row r="374" customFormat="false" ht="15" hidden="false" customHeight="false" outlineLevel="0" collapsed="false">
      <c r="A374" s="29"/>
      <c r="B374" s="30"/>
      <c r="C374" s="30"/>
      <c r="D374" s="31"/>
      <c r="E374" s="31"/>
      <c r="F374" s="31"/>
      <c r="G374" s="32"/>
      <c r="H374" s="33"/>
      <c r="I374" s="30"/>
      <c r="J374" s="34" t="str">
        <f aca="false">IF(H374="","",IF(I374="No","Do not trade",IF(H374&gt;=Checklist!$B$14,"Pass","Below min")))</f>
        <v/>
      </c>
      <c r="K374" s="30"/>
      <c r="L374" s="31"/>
      <c r="M374" s="35"/>
      <c r="N374" s="36" t="str">
        <f aca="false">IF(AND(ISNUMBER(D374),ISNUMBER(E374),ISNUMBER(G374)),G374*ABS(D374-E374),"")</f>
        <v/>
      </c>
      <c r="O374" s="36" t="str">
        <f aca="false">IF(AND(K374="Yes",ISNUMBER(L374),ISNUMBER(N374)),(L374-D374)*SIGN(D374-E374)*G374-N(M374),"")</f>
        <v/>
      </c>
      <c r="P374" s="37" t="str">
        <f aca="false">IF(ISNUMBER(O374),IF(N374&gt;0,O374/N374,""),"")</f>
        <v/>
      </c>
      <c r="Q374" s="30"/>
    </row>
    <row r="375" customFormat="false" ht="15" hidden="false" customHeight="false" outlineLevel="0" collapsed="false">
      <c r="A375" s="29"/>
      <c r="B375" s="30"/>
      <c r="C375" s="30"/>
      <c r="D375" s="31"/>
      <c r="E375" s="31"/>
      <c r="F375" s="31"/>
      <c r="G375" s="32"/>
      <c r="H375" s="33"/>
      <c r="I375" s="30"/>
      <c r="J375" s="34" t="str">
        <f aca="false">IF(H375="","",IF(I375="No","Do not trade",IF(H375&gt;=Checklist!$B$14,"Pass","Below min")))</f>
        <v/>
      </c>
      <c r="K375" s="30"/>
      <c r="L375" s="31"/>
      <c r="M375" s="35"/>
      <c r="N375" s="36" t="str">
        <f aca="false">IF(AND(ISNUMBER(D375),ISNUMBER(E375),ISNUMBER(G375)),G375*ABS(D375-E375),"")</f>
        <v/>
      </c>
      <c r="O375" s="36" t="str">
        <f aca="false">IF(AND(K375="Yes",ISNUMBER(L375),ISNUMBER(N375)),(L375-D375)*SIGN(D375-E375)*G375-N(M375),"")</f>
        <v/>
      </c>
      <c r="P375" s="37" t="str">
        <f aca="false">IF(ISNUMBER(O375),IF(N375&gt;0,O375/N375,""),"")</f>
        <v/>
      </c>
      <c r="Q375" s="30"/>
    </row>
    <row r="376" customFormat="false" ht="15" hidden="false" customHeight="false" outlineLevel="0" collapsed="false">
      <c r="A376" s="29"/>
      <c r="B376" s="30"/>
      <c r="C376" s="30"/>
      <c r="D376" s="31"/>
      <c r="E376" s="31"/>
      <c r="F376" s="31"/>
      <c r="G376" s="32"/>
      <c r="H376" s="33"/>
      <c r="I376" s="30"/>
      <c r="J376" s="34" t="str">
        <f aca="false">IF(H376="","",IF(I376="No","Do not trade",IF(H376&gt;=Checklist!$B$14,"Pass","Below min")))</f>
        <v/>
      </c>
      <c r="K376" s="30"/>
      <c r="L376" s="31"/>
      <c r="M376" s="35"/>
      <c r="N376" s="36" t="str">
        <f aca="false">IF(AND(ISNUMBER(D376),ISNUMBER(E376),ISNUMBER(G376)),G376*ABS(D376-E376),"")</f>
        <v/>
      </c>
      <c r="O376" s="36" t="str">
        <f aca="false">IF(AND(K376="Yes",ISNUMBER(L376),ISNUMBER(N376)),(L376-D376)*SIGN(D376-E376)*G376-N(M376),"")</f>
        <v/>
      </c>
      <c r="P376" s="37" t="str">
        <f aca="false">IF(ISNUMBER(O376),IF(N376&gt;0,O376/N376,""),"")</f>
        <v/>
      </c>
      <c r="Q376" s="30"/>
    </row>
    <row r="377" customFormat="false" ht="15" hidden="false" customHeight="false" outlineLevel="0" collapsed="false">
      <c r="A377" s="29"/>
      <c r="B377" s="30"/>
      <c r="C377" s="30"/>
      <c r="D377" s="31"/>
      <c r="E377" s="31"/>
      <c r="F377" s="31"/>
      <c r="G377" s="32"/>
      <c r="H377" s="33"/>
      <c r="I377" s="30"/>
      <c r="J377" s="34" t="str">
        <f aca="false">IF(H377="","",IF(I377="No","Do not trade",IF(H377&gt;=Checklist!$B$14,"Pass","Below min")))</f>
        <v/>
      </c>
      <c r="K377" s="30"/>
      <c r="L377" s="31"/>
      <c r="M377" s="35"/>
      <c r="N377" s="36" t="str">
        <f aca="false">IF(AND(ISNUMBER(D377),ISNUMBER(E377),ISNUMBER(G377)),G377*ABS(D377-E377),"")</f>
        <v/>
      </c>
      <c r="O377" s="36" t="str">
        <f aca="false">IF(AND(K377="Yes",ISNUMBER(L377),ISNUMBER(N377)),(L377-D377)*SIGN(D377-E377)*G377-N(M377),"")</f>
        <v/>
      </c>
      <c r="P377" s="37" t="str">
        <f aca="false">IF(ISNUMBER(O377),IF(N377&gt;0,O377/N377,""),"")</f>
        <v/>
      </c>
      <c r="Q377" s="30"/>
    </row>
    <row r="378" customFormat="false" ht="15" hidden="false" customHeight="false" outlineLevel="0" collapsed="false">
      <c r="A378" s="29"/>
      <c r="B378" s="30"/>
      <c r="C378" s="30"/>
      <c r="D378" s="31"/>
      <c r="E378" s="31"/>
      <c r="F378" s="31"/>
      <c r="G378" s="32"/>
      <c r="H378" s="33"/>
      <c r="I378" s="30"/>
      <c r="J378" s="34" t="str">
        <f aca="false">IF(H378="","",IF(I378="No","Do not trade",IF(H378&gt;=Checklist!$B$14,"Pass","Below min")))</f>
        <v/>
      </c>
      <c r="K378" s="30"/>
      <c r="L378" s="31"/>
      <c r="M378" s="35"/>
      <c r="N378" s="36" t="str">
        <f aca="false">IF(AND(ISNUMBER(D378),ISNUMBER(E378),ISNUMBER(G378)),G378*ABS(D378-E378),"")</f>
        <v/>
      </c>
      <c r="O378" s="36" t="str">
        <f aca="false">IF(AND(K378="Yes",ISNUMBER(L378),ISNUMBER(N378)),(L378-D378)*SIGN(D378-E378)*G378-N(M378),"")</f>
        <v/>
      </c>
      <c r="P378" s="37" t="str">
        <f aca="false">IF(ISNUMBER(O378),IF(N378&gt;0,O378/N378,""),"")</f>
        <v/>
      </c>
      <c r="Q378" s="30"/>
    </row>
    <row r="379" customFormat="false" ht="15" hidden="false" customHeight="false" outlineLevel="0" collapsed="false">
      <c r="A379" s="29"/>
      <c r="B379" s="30"/>
      <c r="C379" s="30"/>
      <c r="D379" s="31"/>
      <c r="E379" s="31"/>
      <c r="F379" s="31"/>
      <c r="G379" s="32"/>
      <c r="H379" s="33"/>
      <c r="I379" s="30"/>
      <c r="J379" s="34" t="str">
        <f aca="false">IF(H379="","",IF(I379="No","Do not trade",IF(H379&gt;=Checklist!$B$14,"Pass","Below min")))</f>
        <v/>
      </c>
      <c r="K379" s="30"/>
      <c r="L379" s="31"/>
      <c r="M379" s="35"/>
      <c r="N379" s="36" t="str">
        <f aca="false">IF(AND(ISNUMBER(D379),ISNUMBER(E379),ISNUMBER(G379)),G379*ABS(D379-E379),"")</f>
        <v/>
      </c>
      <c r="O379" s="36" t="str">
        <f aca="false">IF(AND(K379="Yes",ISNUMBER(L379),ISNUMBER(N379)),(L379-D379)*SIGN(D379-E379)*G379-N(M379),"")</f>
        <v/>
      </c>
      <c r="P379" s="37" t="str">
        <f aca="false">IF(ISNUMBER(O379),IF(N379&gt;0,O379/N379,""),"")</f>
        <v/>
      </c>
      <c r="Q379" s="30"/>
    </row>
    <row r="380" customFormat="false" ht="15" hidden="false" customHeight="false" outlineLevel="0" collapsed="false">
      <c r="A380" s="29"/>
      <c r="B380" s="30"/>
      <c r="C380" s="30"/>
      <c r="D380" s="31"/>
      <c r="E380" s="31"/>
      <c r="F380" s="31"/>
      <c r="G380" s="32"/>
      <c r="H380" s="33"/>
      <c r="I380" s="30"/>
      <c r="J380" s="34" t="str">
        <f aca="false">IF(H380="","",IF(I380="No","Do not trade",IF(H380&gt;=Checklist!$B$14,"Pass","Below min")))</f>
        <v/>
      </c>
      <c r="K380" s="30"/>
      <c r="L380" s="31"/>
      <c r="M380" s="35"/>
      <c r="N380" s="36" t="str">
        <f aca="false">IF(AND(ISNUMBER(D380),ISNUMBER(E380),ISNUMBER(G380)),G380*ABS(D380-E380),"")</f>
        <v/>
      </c>
      <c r="O380" s="36" t="str">
        <f aca="false">IF(AND(K380="Yes",ISNUMBER(L380),ISNUMBER(N380)),(L380-D380)*SIGN(D380-E380)*G380-N(M380),"")</f>
        <v/>
      </c>
      <c r="P380" s="37" t="str">
        <f aca="false">IF(ISNUMBER(O380),IF(N380&gt;0,O380/N380,""),"")</f>
        <v/>
      </c>
      <c r="Q380" s="30"/>
    </row>
    <row r="381" customFormat="false" ht="15" hidden="false" customHeight="false" outlineLevel="0" collapsed="false">
      <c r="A381" s="29"/>
      <c r="B381" s="30"/>
      <c r="C381" s="30"/>
      <c r="D381" s="31"/>
      <c r="E381" s="31"/>
      <c r="F381" s="31"/>
      <c r="G381" s="32"/>
      <c r="H381" s="33"/>
      <c r="I381" s="30"/>
      <c r="J381" s="34" t="str">
        <f aca="false">IF(H381="","",IF(I381="No","Do not trade",IF(H381&gt;=Checklist!$B$14,"Pass","Below min")))</f>
        <v/>
      </c>
      <c r="K381" s="30"/>
      <c r="L381" s="31"/>
      <c r="M381" s="35"/>
      <c r="N381" s="36" t="str">
        <f aca="false">IF(AND(ISNUMBER(D381),ISNUMBER(E381),ISNUMBER(G381)),G381*ABS(D381-E381),"")</f>
        <v/>
      </c>
      <c r="O381" s="36" t="str">
        <f aca="false">IF(AND(K381="Yes",ISNUMBER(L381),ISNUMBER(N381)),(L381-D381)*SIGN(D381-E381)*G381-N(M381),"")</f>
        <v/>
      </c>
      <c r="P381" s="37" t="str">
        <f aca="false">IF(ISNUMBER(O381),IF(N381&gt;0,O381/N381,""),"")</f>
        <v/>
      </c>
      <c r="Q381" s="30"/>
    </row>
    <row r="382" customFormat="false" ht="15" hidden="false" customHeight="false" outlineLevel="0" collapsed="false">
      <c r="A382" s="29"/>
      <c r="B382" s="30"/>
      <c r="C382" s="30"/>
      <c r="D382" s="31"/>
      <c r="E382" s="31"/>
      <c r="F382" s="31"/>
      <c r="G382" s="32"/>
      <c r="H382" s="33"/>
      <c r="I382" s="30"/>
      <c r="J382" s="34" t="str">
        <f aca="false">IF(H382="","",IF(I382="No","Do not trade",IF(H382&gt;=Checklist!$B$14,"Pass","Below min")))</f>
        <v/>
      </c>
      <c r="K382" s="30"/>
      <c r="L382" s="31"/>
      <c r="M382" s="35"/>
      <c r="N382" s="36" t="str">
        <f aca="false">IF(AND(ISNUMBER(D382),ISNUMBER(E382),ISNUMBER(G382)),G382*ABS(D382-E382),"")</f>
        <v/>
      </c>
      <c r="O382" s="36" t="str">
        <f aca="false">IF(AND(K382="Yes",ISNUMBER(L382),ISNUMBER(N382)),(L382-D382)*SIGN(D382-E382)*G382-N(M382),"")</f>
        <v/>
      </c>
      <c r="P382" s="37" t="str">
        <f aca="false">IF(ISNUMBER(O382),IF(N382&gt;0,O382/N382,""),"")</f>
        <v/>
      </c>
      <c r="Q382" s="30"/>
    </row>
    <row r="383" customFormat="false" ht="15" hidden="false" customHeight="false" outlineLevel="0" collapsed="false">
      <c r="A383" s="29"/>
      <c r="B383" s="30"/>
      <c r="C383" s="30"/>
      <c r="D383" s="31"/>
      <c r="E383" s="31"/>
      <c r="F383" s="31"/>
      <c r="G383" s="32"/>
      <c r="H383" s="33"/>
      <c r="I383" s="30"/>
      <c r="J383" s="34" t="str">
        <f aca="false">IF(H383="","",IF(I383="No","Do not trade",IF(H383&gt;=Checklist!$B$14,"Pass","Below min")))</f>
        <v/>
      </c>
      <c r="K383" s="30"/>
      <c r="L383" s="31"/>
      <c r="M383" s="35"/>
      <c r="N383" s="36" t="str">
        <f aca="false">IF(AND(ISNUMBER(D383),ISNUMBER(E383),ISNUMBER(G383)),G383*ABS(D383-E383),"")</f>
        <v/>
      </c>
      <c r="O383" s="36" t="str">
        <f aca="false">IF(AND(K383="Yes",ISNUMBER(L383),ISNUMBER(N383)),(L383-D383)*SIGN(D383-E383)*G383-N(M383),"")</f>
        <v/>
      </c>
      <c r="P383" s="37" t="str">
        <f aca="false">IF(ISNUMBER(O383),IF(N383&gt;0,O383/N383,""),"")</f>
        <v/>
      </c>
      <c r="Q383" s="30"/>
    </row>
    <row r="384" customFormat="false" ht="15" hidden="false" customHeight="false" outlineLevel="0" collapsed="false">
      <c r="A384" s="29"/>
      <c r="B384" s="30"/>
      <c r="C384" s="30"/>
      <c r="D384" s="31"/>
      <c r="E384" s="31"/>
      <c r="F384" s="31"/>
      <c r="G384" s="32"/>
      <c r="H384" s="33"/>
      <c r="I384" s="30"/>
      <c r="J384" s="34" t="str">
        <f aca="false">IF(H384="","",IF(I384="No","Do not trade",IF(H384&gt;=Checklist!$B$14,"Pass","Below min")))</f>
        <v/>
      </c>
      <c r="K384" s="30"/>
      <c r="L384" s="31"/>
      <c r="M384" s="35"/>
      <c r="N384" s="36" t="str">
        <f aca="false">IF(AND(ISNUMBER(D384),ISNUMBER(E384),ISNUMBER(G384)),G384*ABS(D384-E384),"")</f>
        <v/>
      </c>
      <c r="O384" s="36" t="str">
        <f aca="false">IF(AND(K384="Yes",ISNUMBER(L384),ISNUMBER(N384)),(L384-D384)*SIGN(D384-E384)*G384-N(M384),"")</f>
        <v/>
      </c>
      <c r="P384" s="37" t="str">
        <f aca="false">IF(ISNUMBER(O384),IF(N384&gt;0,O384/N384,""),"")</f>
        <v/>
      </c>
      <c r="Q384" s="30"/>
    </row>
    <row r="385" customFormat="false" ht="15" hidden="false" customHeight="false" outlineLevel="0" collapsed="false">
      <c r="A385" s="29"/>
      <c r="B385" s="30"/>
      <c r="C385" s="30"/>
      <c r="D385" s="31"/>
      <c r="E385" s="31"/>
      <c r="F385" s="31"/>
      <c r="G385" s="32"/>
      <c r="H385" s="33"/>
      <c r="I385" s="30"/>
      <c r="J385" s="34" t="str">
        <f aca="false">IF(H385="","",IF(I385="No","Do not trade",IF(H385&gt;=Checklist!$B$14,"Pass","Below min")))</f>
        <v/>
      </c>
      <c r="K385" s="30"/>
      <c r="L385" s="31"/>
      <c r="M385" s="35"/>
      <c r="N385" s="36" t="str">
        <f aca="false">IF(AND(ISNUMBER(D385),ISNUMBER(E385),ISNUMBER(G385)),G385*ABS(D385-E385),"")</f>
        <v/>
      </c>
      <c r="O385" s="36" t="str">
        <f aca="false">IF(AND(K385="Yes",ISNUMBER(L385),ISNUMBER(N385)),(L385-D385)*SIGN(D385-E385)*G385-N(M385),"")</f>
        <v/>
      </c>
      <c r="P385" s="37" t="str">
        <f aca="false">IF(ISNUMBER(O385),IF(N385&gt;0,O385/N385,""),"")</f>
        <v/>
      </c>
      <c r="Q385" s="30"/>
    </row>
    <row r="386" customFormat="false" ht="15" hidden="false" customHeight="false" outlineLevel="0" collapsed="false">
      <c r="A386" s="29"/>
      <c r="B386" s="30"/>
      <c r="C386" s="30"/>
      <c r="D386" s="31"/>
      <c r="E386" s="31"/>
      <c r="F386" s="31"/>
      <c r="G386" s="32"/>
      <c r="H386" s="33"/>
      <c r="I386" s="30"/>
      <c r="J386" s="34" t="str">
        <f aca="false">IF(H386="","",IF(I386="No","Do not trade",IF(H386&gt;=Checklist!$B$14,"Pass","Below min")))</f>
        <v/>
      </c>
      <c r="K386" s="30"/>
      <c r="L386" s="31"/>
      <c r="M386" s="35"/>
      <c r="N386" s="36" t="str">
        <f aca="false">IF(AND(ISNUMBER(D386),ISNUMBER(E386),ISNUMBER(G386)),G386*ABS(D386-E386),"")</f>
        <v/>
      </c>
      <c r="O386" s="36" t="str">
        <f aca="false">IF(AND(K386="Yes",ISNUMBER(L386),ISNUMBER(N386)),(L386-D386)*SIGN(D386-E386)*G386-N(M386),"")</f>
        <v/>
      </c>
      <c r="P386" s="37" t="str">
        <f aca="false">IF(ISNUMBER(O386),IF(N386&gt;0,O386/N386,""),"")</f>
        <v/>
      </c>
      <c r="Q386" s="30"/>
    </row>
    <row r="387" customFormat="false" ht="15" hidden="false" customHeight="false" outlineLevel="0" collapsed="false">
      <c r="A387" s="29"/>
      <c r="B387" s="30"/>
      <c r="C387" s="30"/>
      <c r="D387" s="31"/>
      <c r="E387" s="31"/>
      <c r="F387" s="31"/>
      <c r="G387" s="32"/>
      <c r="H387" s="33"/>
      <c r="I387" s="30"/>
      <c r="J387" s="34" t="str">
        <f aca="false">IF(H387="","",IF(I387="No","Do not trade",IF(H387&gt;=Checklist!$B$14,"Pass","Below min")))</f>
        <v/>
      </c>
      <c r="K387" s="30"/>
      <c r="L387" s="31"/>
      <c r="M387" s="35"/>
      <c r="N387" s="36" t="str">
        <f aca="false">IF(AND(ISNUMBER(D387),ISNUMBER(E387),ISNUMBER(G387)),G387*ABS(D387-E387),"")</f>
        <v/>
      </c>
      <c r="O387" s="36" t="str">
        <f aca="false">IF(AND(K387="Yes",ISNUMBER(L387),ISNUMBER(N387)),(L387-D387)*SIGN(D387-E387)*G387-N(M387),"")</f>
        <v/>
      </c>
      <c r="P387" s="37" t="str">
        <f aca="false">IF(ISNUMBER(O387),IF(N387&gt;0,O387/N387,""),"")</f>
        <v/>
      </c>
      <c r="Q387" s="30"/>
    </row>
    <row r="388" customFormat="false" ht="15" hidden="false" customHeight="false" outlineLevel="0" collapsed="false">
      <c r="A388" s="29"/>
      <c r="B388" s="30"/>
      <c r="C388" s="30"/>
      <c r="D388" s="31"/>
      <c r="E388" s="31"/>
      <c r="F388" s="31"/>
      <c r="G388" s="32"/>
      <c r="H388" s="33"/>
      <c r="I388" s="30"/>
      <c r="J388" s="34" t="str">
        <f aca="false">IF(H388="","",IF(I388="No","Do not trade",IF(H388&gt;=Checklist!$B$14,"Pass","Below min")))</f>
        <v/>
      </c>
      <c r="K388" s="30"/>
      <c r="L388" s="31"/>
      <c r="M388" s="35"/>
      <c r="N388" s="36" t="str">
        <f aca="false">IF(AND(ISNUMBER(D388),ISNUMBER(E388),ISNUMBER(G388)),G388*ABS(D388-E388),"")</f>
        <v/>
      </c>
      <c r="O388" s="36" t="str">
        <f aca="false">IF(AND(K388="Yes",ISNUMBER(L388),ISNUMBER(N388)),(L388-D388)*SIGN(D388-E388)*G388-N(M388),"")</f>
        <v/>
      </c>
      <c r="P388" s="37" t="str">
        <f aca="false">IF(ISNUMBER(O388),IF(N388&gt;0,O388/N388,""),"")</f>
        <v/>
      </c>
      <c r="Q388" s="30"/>
    </row>
    <row r="389" customFormat="false" ht="15" hidden="false" customHeight="false" outlineLevel="0" collapsed="false">
      <c r="A389" s="29"/>
      <c r="B389" s="30"/>
      <c r="C389" s="30"/>
      <c r="D389" s="31"/>
      <c r="E389" s="31"/>
      <c r="F389" s="31"/>
      <c r="G389" s="32"/>
      <c r="H389" s="33"/>
      <c r="I389" s="30"/>
      <c r="J389" s="34" t="str">
        <f aca="false">IF(H389="","",IF(I389="No","Do not trade",IF(H389&gt;=Checklist!$B$14,"Pass","Below min")))</f>
        <v/>
      </c>
      <c r="K389" s="30"/>
      <c r="L389" s="31"/>
      <c r="M389" s="35"/>
      <c r="N389" s="36" t="str">
        <f aca="false">IF(AND(ISNUMBER(D389),ISNUMBER(E389),ISNUMBER(G389)),G389*ABS(D389-E389),"")</f>
        <v/>
      </c>
      <c r="O389" s="36" t="str">
        <f aca="false">IF(AND(K389="Yes",ISNUMBER(L389),ISNUMBER(N389)),(L389-D389)*SIGN(D389-E389)*G389-N(M389),"")</f>
        <v/>
      </c>
      <c r="P389" s="37" t="str">
        <f aca="false">IF(ISNUMBER(O389),IF(N389&gt;0,O389/N389,""),"")</f>
        <v/>
      </c>
      <c r="Q389" s="30"/>
    </row>
    <row r="390" customFormat="false" ht="15" hidden="false" customHeight="false" outlineLevel="0" collapsed="false">
      <c r="A390" s="29"/>
      <c r="B390" s="30"/>
      <c r="C390" s="30"/>
      <c r="D390" s="31"/>
      <c r="E390" s="31"/>
      <c r="F390" s="31"/>
      <c r="G390" s="32"/>
      <c r="H390" s="33"/>
      <c r="I390" s="30"/>
      <c r="J390" s="34" t="str">
        <f aca="false">IF(H390="","",IF(I390="No","Do not trade",IF(H390&gt;=Checklist!$B$14,"Pass","Below min")))</f>
        <v/>
      </c>
      <c r="K390" s="30"/>
      <c r="L390" s="31"/>
      <c r="M390" s="35"/>
      <c r="N390" s="36" t="str">
        <f aca="false">IF(AND(ISNUMBER(D390),ISNUMBER(E390),ISNUMBER(G390)),G390*ABS(D390-E390),"")</f>
        <v/>
      </c>
      <c r="O390" s="36" t="str">
        <f aca="false">IF(AND(K390="Yes",ISNUMBER(L390),ISNUMBER(N390)),(L390-D390)*SIGN(D390-E390)*G390-N(M390),"")</f>
        <v/>
      </c>
      <c r="P390" s="37" t="str">
        <f aca="false">IF(ISNUMBER(O390),IF(N390&gt;0,O390/N390,""),"")</f>
        <v/>
      </c>
      <c r="Q390" s="30"/>
    </row>
    <row r="391" customFormat="false" ht="15" hidden="false" customHeight="false" outlineLevel="0" collapsed="false">
      <c r="A391" s="29"/>
      <c r="B391" s="30"/>
      <c r="C391" s="30"/>
      <c r="D391" s="31"/>
      <c r="E391" s="31"/>
      <c r="F391" s="31"/>
      <c r="G391" s="32"/>
      <c r="H391" s="33"/>
      <c r="I391" s="30"/>
      <c r="J391" s="34" t="str">
        <f aca="false">IF(H391="","",IF(I391="No","Do not trade",IF(H391&gt;=Checklist!$B$14,"Pass","Below min")))</f>
        <v/>
      </c>
      <c r="K391" s="30"/>
      <c r="L391" s="31"/>
      <c r="M391" s="35"/>
      <c r="N391" s="36" t="str">
        <f aca="false">IF(AND(ISNUMBER(D391),ISNUMBER(E391),ISNUMBER(G391)),G391*ABS(D391-E391),"")</f>
        <v/>
      </c>
      <c r="O391" s="36" t="str">
        <f aca="false">IF(AND(K391="Yes",ISNUMBER(L391),ISNUMBER(N391)),(L391-D391)*SIGN(D391-E391)*G391-N(M391),"")</f>
        <v/>
      </c>
      <c r="P391" s="37" t="str">
        <f aca="false">IF(ISNUMBER(O391),IF(N391&gt;0,O391/N391,""),"")</f>
        <v/>
      </c>
      <c r="Q391" s="30"/>
    </row>
    <row r="392" customFormat="false" ht="15" hidden="false" customHeight="false" outlineLevel="0" collapsed="false">
      <c r="A392" s="29"/>
      <c r="B392" s="30"/>
      <c r="C392" s="30"/>
      <c r="D392" s="31"/>
      <c r="E392" s="31"/>
      <c r="F392" s="31"/>
      <c r="G392" s="32"/>
      <c r="H392" s="33"/>
      <c r="I392" s="30"/>
      <c r="J392" s="34" t="str">
        <f aca="false">IF(H392="","",IF(I392="No","Do not trade",IF(H392&gt;=Checklist!$B$14,"Pass","Below min")))</f>
        <v/>
      </c>
      <c r="K392" s="30"/>
      <c r="L392" s="31"/>
      <c r="M392" s="35"/>
      <c r="N392" s="36" t="str">
        <f aca="false">IF(AND(ISNUMBER(D392),ISNUMBER(E392),ISNUMBER(G392)),G392*ABS(D392-E392),"")</f>
        <v/>
      </c>
      <c r="O392" s="36" t="str">
        <f aca="false">IF(AND(K392="Yes",ISNUMBER(L392),ISNUMBER(N392)),(L392-D392)*SIGN(D392-E392)*G392-N(M392),"")</f>
        <v/>
      </c>
      <c r="P392" s="37" t="str">
        <f aca="false">IF(ISNUMBER(O392),IF(N392&gt;0,O392/N392,""),"")</f>
        <v/>
      </c>
      <c r="Q392" s="30"/>
    </row>
    <row r="393" customFormat="false" ht="15" hidden="false" customHeight="false" outlineLevel="0" collapsed="false">
      <c r="A393" s="29"/>
      <c r="B393" s="30"/>
      <c r="C393" s="30"/>
      <c r="D393" s="31"/>
      <c r="E393" s="31"/>
      <c r="F393" s="31"/>
      <c r="G393" s="32"/>
      <c r="H393" s="33"/>
      <c r="I393" s="30"/>
      <c r="J393" s="34" t="str">
        <f aca="false">IF(H393="","",IF(I393="No","Do not trade",IF(H393&gt;=Checklist!$B$14,"Pass","Below min")))</f>
        <v/>
      </c>
      <c r="K393" s="30"/>
      <c r="L393" s="31"/>
      <c r="M393" s="35"/>
      <c r="N393" s="36" t="str">
        <f aca="false">IF(AND(ISNUMBER(D393),ISNUMBER(E393),ISNUMBER(G393)),G393*ABS(D393-E393),"")</f>
        <v/>
      </c>
      <c r="O393" s="36" t="str">
        <f aca="false">IF(AND(K393="Yes",ISNUMBER(L393),ISNUMBER(N393)),(L393-D393)*SIGN(D393-E393)*G393-N(M393),"")</f>
        <v/>
      </c>
      <c r="P393" s="37" t="str">
        <f aca="false">IF(ISNUMBER(O393),IF(N393&gt;0,O393/N393,""),"")</f>
        <v/>
      </c>
      <c r="Q393" s="30"/>
    </row>
    <row r="394" customFormat="false" ht="15" hidden="false" customHeight="false" outlineLevel="0" collapsed="false">
      <c r="A394" s="29"/>
      <c r="B394" s="30"/>
      <c r="C394" s="30"/>
      <c r="D394" s="31"/>
      <c r="E394" s="31"/>
      <c r="F394" s="31"/>
      <c r="G394" s="32"/>
      <c r="H394" s="33"/>
      <c r="I394" s="30"/>
      <c r="J394" s="34" t="str">
        <f aca="false">IF(H394="","",IF(I394="No","Do not trade",IF(H394&gt;=Checklist!$B$14,"Pass","Below min")))</f>
        <v/>
      </c>
      <c r="K394" s="30"/>
      <c r="L394" s="31"/>
      <c r="M394" s="35"/>
      <c r="N394" s="36" t="str">
        <f aca="false">IF(AND(ISNUMBER(D394),ISNUMBER(E394),ISNUMBER(G394)),G394*ABS(D394-E394),"")</f>
        <v/>
      </c>
      <c r="O394" s="36" t="str">
        <f aca="false">IF(AND(K394="Yes",ISNUMBER(L394),ISNUMBER(N394)),(L394-D394)*SIGN(D394-E394)*G394-N(M394),"")</f>
        <v/>
      </c>
      <c r="P394" s="37" t="str">
        <f aca="false">IF(ISNUMBER(O394),IF(N394&gt;0,O394/N394,""),"")</f>
        <v/>
      </c>
      <c r="Q394" s="30"/>
    </row>
    <row r="395" customFormat="false" ht="15" hidden="false" customHeight="false" outlineLevel="0" collapsed="false">
      <c r="A395" s="29"/>
      <c r="B395" s="30"/>
      <c r="C395" s="30"/>
      <c r="D395" s="31"/>
      <c r="E395" s="31"/>
      <c r="F395" s="31"/>
      <c r="G395" s="32"/>
      <c r="H395" s="33"/>
      <c r="I395" s="30"/>
      <c r="J395" s="34" t="str">
        <f aca="false">IF(H395="","",IF(I395="No","Do not trade",IF(H395&gt;=Checklist!$B$14,"Pass","Below min")))</f>
        <v/>
      </c>
      <c r="K395" s="30"/>
      <c r="L395" s="31"/>
      <c r="M395" s="35"/>
      <c r="N395" s="36" t="str">
        <f aca="false">IF(AND(ISNUMBER(D395),ISNUMBER(E395),ISNUMBER(G395)),G395*ABS(D395-E395),"")</f>
        <v/>
      </c>
      <c r="O395" s="36" t="str">
        <f aca="false">IF(AND(K395="Yes",ISNUMBER(L395),ISNUMBER(N395)),(L395-D395)*SIGN(D395-E395)*G395-N(M395),"")</f>
        <v/>
      </c>
      <c r="P395" s="37" t="str">
        <f aca="false">IF(ISNUMBER(O395),IF(N395&gt;0,O395/N395,""),"")</f>
        <v/>
      </c>
      <c r="Q395" s="30"/>
    </row>
    <row r="396" customFormat="false" ht="15" hidden="false" customHeight="false" outlineLevel="0" collapsed="false">
      <c r="A396" s="29"/>
      <c r="B396" s="30"/>
      <c r="C396" s="30"/>
      <c r="D396" s="31"/>
      <c r="E396" s="31"/>
      <c r="F396" s="31"/>
      <c r="G396" s="32"/>
      <c r="H396" s="33"/>
      <c r="I396" s="30"/>
      <c r="J396" s="34" t="str">
        <f aca="false">IF(H396="","",IF(I396="No","Do not trade",IF(H396&gt;=Checklist!$B$14,"Pass","Below min")))</f>
        <v/>
      </c>
      <c r="K396" s="30"/>
      <c r="L396" s="31"/>
      <c r="M396" s="35"/>
      <c r="N396" s="36" t="str">
        <f aca="false">IF(AND(ISNUMBER(D396),ISNUMBER(E396),ISNUMBER(G396)),G396*ABS(D396-E396),"")</f>
        <v/>
      </c>
      <c r="O396" s="36" t="str">
        <f aca="false">IF(AND(K396="Yes",ISNUMBER(L396),ISNUMBER(N396)),(L396-D396)*SIGN(D396-E396)*G396-N(M396),"")</f>
        <v/>
      </c>
      <c r="P396" s="37" t="str">
        <f aca="false">IF(ISNUMBER(O396),IF(N396&gt;0,O396/N396,""),"")</f>
        <v/>
      </c>
      <c r="Q396" s="30"/>
    </row>
    <row r="397" customFormat="false" ht="15" hidden="false" customHeight="false" outlineLevel="0" collapsed="false">
      <c r="A397" s="29"/>
      <c r="B397" s="30"/>
      <c r="C397" s="30"/>
      <c r="D397" s="31"/>
      <c r="E397" s="31"/>
      <c r="F397" s="31"/>
      <c r="G397" s="32"/>
      <c r="H397" s="33"/>
      <c r="I397" s="30"/>
      <c r="J397" s="34" t="str">
        <f aca="false">IF(H397="","",IF(I397="No","Do not trade",IF(H397&gt;=Checklist!$B$14,"Pass","Below min")))</f>
        <v/>
      </c>
      <c r="K397" s="30"/>
      <c r="L397" s="31"/>
      <c r="M397" s="35"/>
      <c r="N397" s="36" t="str">
        <f aca="false">IF(AND(ISNUMBER(D397),ISNUMBER(E397),ISNUMBER(G397)),G397*ABS(D397-E397),"")</f>
        <v/>
      </c>
      <c r="O397" s="36" t="str">
        <f aca="false">IF(AND(K397="Yes",ISNUMBER(L397),ISNUMBER(N397)),(L397-D397)*SIGN(D397-E397)*G397-N(M397),"")</f>
        <v/>
      </c>
      <c r="P397" s="37" t="str">
        <f aca="false">IF(ISNUMBER(O397),IF(N397&gt;0,O397/N397,""),"")</f>
        <v/>
      </c>
      <c r="Q397" s="30"/>
    </row>
    <row r="398" customFormat="false" ht="15" hidden="false" customHeight="false" outlineLevel="0" collapsed="false">
      <c r="A398" s="29"/>
      <c r="B398" s="30"/>
      <c r="C398" s="30"/>
      <c r="D398" s="31"/>
      <c r="E398" s="31"/>
      <c r="F398" s="31"/>
      <c r="G398" s="32"/>
      <c r="H398" s="33"/>
      <c r="I398" s="30"/>
      <c r="J398" s="34" t="str">
        <f aca="false">IF(H398="","",IF(I398="No","Do not trade",IF(H398&gt;=Checklist!$B$14,"Pass","Below min")))</f>
        <v/>
      </c>
      <c r="K398" s="30"/>
      <c r="L398" s="31"/>
      <c r="M398" s="35"/>
      <c r="N398" s="36" t="str">
        <f aca="false">IF(AND(ISNUMBER(D398),ISNUMBER(E398),ISNUMBER(G398)),G398*ABS(D398-E398),"")</f>
        <v/>
      </c>
      <c r="O398" s="36" t="str">
        <f aca="false">IF(AND(K398="Yes",ISNUMBER(L398),ISNUMBER(N398)),(L398-D398)*SIGN(D398-E398)*G398-N(M398),"")</f>
        <v/>
      </c>
      <c r="P398" s="37" t="str">
        <f aca="false">IF(ISNUMBER(O398),IF(N398&gt;0,O398/N398,""),"")</f>
        <v/>
      </c>
      <c r="Q398" s="30"/>
    </row>
    <row r="399" customFormat="false" ht="15" hidden="false" customHeight="false" outlineLevel="0" collapsed="false">
      <c r="A399" s="29"/>
      <c r="B399" s="30"/>
      <c r="C399" s="30"/>
      <c r="D399" s="31"/>
      <c r="E399" s="31"/>
      <c r="F399" s="31"/>
      <c r="G399" s="32"/>
      <c r="H399" s="33"/>
      <c r="I399" s="30"/>
      <c r="J399" s="34" t="str">
        <f aca="false">IF(H399="","",IF(I399="No","Do not trade",IF(H399&gt;=Checklist!$B$14,"Pass","Below min")))</f>
        <v/>
      </c>
      <c r="K399" s="30"/>
      <c r="L399" s="31"/>
      <c r="M399" s="35"/>
      <c r="N399" s="36" t="str">
        <f aca="false">IF(AND(ISNUMBER(D399),ISNUMBER(E399),ISNUMBER(G399)),G399*ABS(D399-E399),"")</f>
        <v/>
      </c>
      <c r="O399" s="36" t="str">
        <f aca="false">IF(AND(K399="Yes",ISNUMBER(L399),ISNUMBER(N399)),(L399-D399)*SIGN(D399-E399)*G399-N(M399),"")</f>
        <v/>
      </c>
      <c r="P399" s="37" t="str">
        <f aca="false">IF(ISNUMBER(O399),IF(N399&gt;0,O399/N399,""),"")</f>
        <v/>
      </c>
      <c r="Q399" s="30"/>
    </row>
    <row r="400" customFormat="false" ht="15" hidden="false" customHeight="false" outlineLevel="0" collapsed="false">
      <c r="A400" s="29"/>
      <c r="B400" s="30"/>
      <c r="C400" s="30"/>
      <c r="D400" s="31"/>
      <c r="E400" s="31"/>
      <c r="F400" s="31"/>
      <c r="G400" s="32"/>
      <c r="H400" s="33"/>
      <c r="I400" s="30"/>
      <c r="J400" s="34" t="str">
        <f aca="false">IF(H400="","",IF(I400="No","Do not trade",IF(H400&gt;=Checklist!$B$14,"Pass","Below min")))</f>
        <v/>
      </c>
      <c r="K400" s="30"/>
      <c r="L400" s="31"/>
      <c r="M400" s="35"/>
      <c r="N400" s="36" t="str">
        <f aca="false">IF(AND(ISNUMBER(D400),ISNUMBER(E400),ISNUMBER(G400)),G400*ABS(D400-E400),"")</f>
        <v/>
      </c>
      <c r="O400" s="36" t="str">
        <f aca="false">IF(AND(K400="Yes",ISNUMBER(L400),ISNUMBER(N400)),(L400-D400)*SIGN(D400-E400)*G400-N(M400),"")</f>
        <v/>
      </c>
      <c r="P400" s="37" t="str">
        <f aca="false">IF(ISNUMBER(O400),IF(N400&gt;0,O400/N400,""),"")</f>
        <v/>
      </c>
      <c r="Q400" s="30"/>
    </row>
    <row r="401" customFormat="false" ht="15" hidden="false" customHeight="false" outlineLevel="0" collapsed="false">
      <c r="A401" s="29"/>
      <c r="B401" s="30"/>
      <c r="C401" s="30"/>
      <c r="D401" s="31"/>
      <c r="E401" s="31"/>
      <c r="F401" s="31"/>
      <c r="G401" s="32"/>
      <c r="H401" s="33"/>
      <c r="I401" s="30"/>
      <c r="J401" s="34" t="str">
        <f aca="false">IF(H401="","",IF(I401="No","Do not trade",IF(H401&gt;=Checklist!$B$14,"Pass","Below min")))</f>
        <v/>
      </c>
      <c r="K401" s="30"/>
      <c r="L401" s="31"/>
      <c r="M401" s="35"/>
      <c r="N401" s="36" t="str">
        <f aca="false">IF(AND(ISNUMBER(D401),ISNUMBER(E401),ISNUMBER(G401)),G401*ABS(D401-E401),"")</f>
        <v/>
      </c>
      <c r="O401" s="36" t="str">
        <f aca="false">IF(AND(K401="Yes",ISNUMBER(L401),ISNUMBER(N401)),(L401-D401)*SIGN(D401-E401)*G401-N(M401),"")</f>
        <v/>
      </c>
      <c r="P401" s="37" t="str">
        <f aca="false">IF(ISNUMBER(O401),IF(N401&gt;0,O401/N401,""),"")</f>
        <v/>
      </c>
      <c r="Q401" s="30"/>
    </row>
    <row r="402" customFormat="false" ht="15" hidden="false" customHeight="false" outlineLevel="0" collapsed="false">
      <c r="A402" s="29"/>
      <c r="B402" s="30"/>
      <c r="C402" s="30"/>
      <c r="D402" s="31"/>
      <c r="E402" s="31"/>
      <c r="F402" s="31"/>
      <c r="G402" s="32"/>
      <c r="H402" s="33"/>
      <c r="I402" s="30"/>
      <c r="J402" s="34" t="str">
        <f aca="false">IF(H402="","",IF(I402="No","Do not trade",IF(H402&gt;=Checklist!$B$14,"Pass","Below min")))</f>
        <v/>
      </c>
      <c r="K402" s="30"/>
      <c r="L402" s="31"/>
      <c r="M402" s="35"/>
      <c r="N402" s="36" t="str">
        <f aca="false">IF(AND(ISNUMBER(D402),ISNUMBER(E402),ISNUMBER(G402)),G402*ABS(D402-E402),"")</f>
        <v/>
      </c>
      <c r="O402" s="36" t="str">
        <f aca="false">IF(AND(K402="Yes",ISNUMBER(L402),ISNUMBER(N402)),(L402-D402)*SIGN(D402-E402)*G402-N(M402),"")</f>
        <v/>
      </c>
      <c r="P402" s="37" t="str">
        <f aca="false">IF(ISNUMBER(O402),IF(N402&gt;0,O402/N402,""),"")</f>
        <v/>
      </c>
      <c r="Q402" s="30"/>
    </row>
    <row r="403" customFormat="false" ht="15" hidden="false" customHeight="false" outlineLevel="0" collapsed="false">
      <c r="A403" s="29"/>
      <c r="B403" s="30"/>
      <c r="C403" s="30"/>
      <c r="D403" s="31"/>
      <c r="E403" s="31"/>
      <c r="F403" s="31"/>
      <c r="G403" s="32"/>
      <c r="H403" s="33"/>
      <c r="I403" s="30"/>
      <c r="J403" s="34" t="str">
        <f aca="false">IF(H403="","",IF(I403="No","Do not trade",IF(H403&gt;=Checklist!$B$14,"Pass","Below min")))</f>
        <v/>
      </c>
      <c r="K403" s="30"/>
      <c r="L403" s="31"/>
      <c r="M403" s="35"/>
      <c r="N403" s="36" t="str">
        <f aca="false">IF(AND(ISNUMBER(D403),ISNUMBER(E403),ISNUMBER(G403)),G403*ABS(D403-E403),"")</f>
        <v/>
      </c>
      <c r="O403" s="36" t="str">
        <f aca="false">IF(AND(K403="Yes",ISNUMBER(L403),ISNUMBER(N403)),(L403-D403)*SIGN(D403-E403)*G403-N(M403),"")</f>
        <v/>
      </c>
      <c r="P403" s="37" t="str">
        <f aca="false">IF(ISNUMBER(O403),IF(N403&gt;0,O403/N403,""),"")</f>
        <v/>
      </c>
      <c r="Q403" s="30"/>
    </row>
    <row r="404" customFormat="false" ht="15" hidden="false" customHeight="false" outlineLevel="0" collapsed="false">
      <c r="A404" s="29"/>
      <c r="B404" s="30"/>
      <c r="C404" s="30"/>
      <c r="D404" s="31"/>
      <c r="E404" s="31"/>
      <c r="F404" s="31"/>
      <c r="G404" s="32"/>
      <c r="H404" s="33"/>
      <c r="I404" s="30"/>
      <c r="J404" s="34" t="str">
        <f aca="false">IF(H404="","",IF(I404="No","Do not trade",IF(H404&gt;=Checklist!$B$14,"Pass","Below min")))</f>
        <v/>
      </c>
      <c r="K404" s="30"/>
      <c r="L404" s="31"/>
      <c r="M404" s="35"/>
      <c r="N404" s="36" t="str">
        <f aca="false">IF(AND(ISNUMBER(D404),ISNUMBER(E404),ISNUMBER(G404)),G404*ABS(D404-E404),"")</f>
        <v/>
      </c>
      <c r="O404" s="36" t="str">
        <f aca="false">IF(AND(K404="Yes",ISNUMBER(L404),ISNUMBER(N404)),(L404-D404)*SIGN(D404-E404)*G404-N(M404),"")</f>
        <v/>
      </c>
      <c r="P404" s="37" t="str">
        <f aca="false">IF(ISNUMBER(O404),IF(N404&gt;0,O404/N404,""),"")</f>
        <v/>
      </c>
      <c r="Q404" s="30"/>
    </row>
    <row r="405" customFormat="false" ht="15" hidden="false" customHeight="false" outlineLevel="0" collapsed="false">
      <c r="A405" s="29"/>
      <c r="B405" s="30"/>
      <c r="C405" s="30"/>
      <c r="D405" s="31"/>
      <c r="E405" s="31"/>
      <c r="F405" s="31"/>
      <c r="G405" s="32"/>
      <c r="H405" s="33"/>
      <c r="I405" s="30"/>
      <c r="J405" s="34" t="str">
        <f aca="false">IF(H405="","",IF(I405="No","Do not trade",IF(H405&gt;=Checklist!$B$14,"Pass","Below min")))</f>
        <v/>
      </c>
      <c r="K405" s="30"/>
      <c r="L405" s="31"/>
      <c r="M405" s="35"/>
      <c r="N405" s="36" t="str">
        <f aca="false">IF(AND(ISNUMBER(D405),ISNUMBER(E405),ISNUMBER(G405)),G405*ABS(D405-E405),"")</f>
        <v/>
      </c>
      <c r="O405" s="36" t="str">
        <f aca="false">IF(AND(K405="Yes",ISNUMBER(L405),ISNUMBER(N405)),(L405-D405)*SIGN(D405-E405)*G405-N(M405),"")</f>
        <v/>
      </c>
      <c r="P405" s="37" t="str">
        <f aca="false">IF(ISNUMBER(O405),IF(N405&gt;0,O405/N405,""),"")</f>
        <v/>
      </c>
      <c r="Q405" s="30"/>
    </row>
    <row r="406" customFormat="false" ht="15" hidden="false" customHeight="false" outlineLevel="0" collapsed="false">
      <c r="A406" s="29"/>
      <c r="B406" s="30"/>
      <c r="C406" s="30"/>
      <c r="D406" s="31"/>
      <c r="E406" s="31"/>
      <c r="F406" s="31"/>
      <c r="G406" s="32"/>
      <c r="H406" s="33"/>
      <c r="I406" s="30"/>
      <c r="J406" s="34" t="str">
        <f aca="false">IF(H406="","",IF(I406="No","Do not trade",IF(H406&gt;=Checklist!$B$14,"Pass","Below min")))</f>
        <v/>
      </c>
      <c r="K406" s="30"/>
      <c r="L406" s="31"/>
      <c r="M406" s="35"/>
      <c r="N406" s="36" t="str">
        <f aca="false">IF(AND(ISNUMBER(D406),ISNUMBER(E406),ISNUMBER(G406)),G406*ABS(D406-E406),"")</f>
        <v/>
      </c>
      <c r="O406" s="36" t="str">
        <f aca="false">IF(AND(K406="Yes",ISNUMBER(L406),ISNUMBER(N406)),(L406-D406)*SIGN(D406-E406)*G406-N(M406),"")</f>
        <v/>
      </c>
      <c r="P406" s="37" t="str">
        <f aca="false">IF(ISNUMBER(O406),IF(N406&gt;0,O406/N406,""),"")</f>
        <v/>
      </c>
      <c r="Q406" s="30"/>
    </row>
    <row r="407" customFormat="false" ht="15" hidden="false" customHeight="false" outlineLevel="0" collapsed="false">
      <c r="A407" s="29"/>
      <c r="B407" s="30"/>
      <c r="C407" s="30"/>
      <c r="D407" s="31"/>
      <c r="E407" s="31"/>
      <c r="F407" s="31"/>
      <c r="G407" s="32"/>
      <c r="H407" s="33"/>
      <c r="I407" s="30"/>
      <c r="J407" s="34" t="str">
        <f aca="false">IF(H407="","",IF(I407="No","Do not trade",IF(H407&gt;=Checklist!$B$14,"Pass","Below min")))</f>
        <v/>
      </c>
      <c r="K407" s="30"/>
      <c r="L407" s="31"/>
      <c r="M407" s="35"/>
      <c r="N407" s="36" t="str">
        <f aca="false">IF(AND(ISNUMBER(D407),ISNUMBER(E407),ISNUMBER(G407)),G407*ABS(D407-E407),"")</f>
        <v/>
      </c>
      <c r="O407" s="36" t="str">
        <f aca="false">IF(AND(K407="Yes",ISNUMBER(L407),ISNUMBER(N407)),(L407-D407)*SIGN(D407-E407)*G407-N(M407),"")</f>
        <v/>
      </c>
      <c r="P407" s="37" t="str">
        <f aca="false">IF(ISNUMBER(O407),IF(N407&gt;0,O407/N407,""),"")</f>
        <v/>
      </c>
      <c r="Q407" s="30"/>
    </row>
    <row r="408" customFormat="false" ht="15" hidden="false" customHeight="false" outlineLevel="0" collapsed="false">
      <c r="A408" s="29"/>
      <c r="B408" s="30"/>
      <c r="C408" s="30"/>
      <c r="D408" s="31"/>
      <c r="E408" s="31"/>
      <c r="F408" s="31"/>
      <c r="G408" s="32"/>
      <c r="H408" s="33"/>
      <c r="I408" s="30"/>
      <c r="J408" s="34" t="str">
        <f aca="false">IF(H408="","",IF(I408="No","Do not trade",IF(H408&gt;=Checklist!$B$14,"Pass","Below min")))</f>
        <v/>
      </c>
      <c r="K408" s="30"/>
      <c r="L408" s="31"/>
      <c r="M408" s="35"/>
      <c r="N408" s="36" t="str">
        <f aca="false">IF(AND(ISNUMBER(D408),ISNUMBER(E408),ISNUMBER(G408)),G408*ABS(D408-E408),"")</f>
        <v/>
      </c>
      <c r="O408" s="36" t="str">
        <f aca="false">IF(AND(K408="Yes",ISNUMBER(L408),ISNUMBER(N408)),(L408-D408)*SIGN(D408-E408)*G408-N(M408),"")</f>
        <v/>
      </c>
      <c r="P408" s="37" t="str">
        <f aca="false">IF(ISNUMBER(O408),IF(N408&gt;0,O408/N408,""),"")</f>
        <v/>
      </c>
      <c r="Q408" s="30"/>
    </row>
    <row r="409" customFormat="false" ht="15" hidden="false" customHeight="false" outlineLevel="0" collapsed="false">
      <c r="A409" s="29"/>
      <c r="B409" s="30"/>
      <c r="C409" s="30"/>
      <c r="D409" s="31"/>
      <c r="E409" s="31"/>
      <c r="F409" s="31"/>
      <c r="G409" s="32"/>
      <c r="H409" s="33"/>
      <c r="I409" s="30"/>
      <c r="J409" s="34" t="str">
        <f aca="false">IF(H409="","",IF(I409="No","Do not trade",IF(H409&gt;=Checklist!$B$14,"Pass","Below min")))</f>
        <v/>
      </c>
      <c r="K409" s="30"/>
      <c r="L409" s="31"/>
      <c r="M409" s="35"/>
      <c r="N409" s="36" t="str">
        <f aca="false">IF(AND(ISNUMBER(D409),ISNUMBER(E409),ISNUMBER(G409)),G409*ABS(D409-E409),"")</f>
        <v/>
      </c>
      <c r="O409" s="36" t="str">
        <f aca="false">IF(AND(K409="Yes",ISNUMBER(L409),ISNUMBER(N409)),(L409-D409)*SIGN(D409-E409)*G409-N(M409),"")</f>
        <v/>
      </c>
      <c r="P409" s="37" t="str">
        <f aca="false">IF(ISNUMBER(O409),IF(N409&gt;0,O409/N409,""),"")</f>
        <v/>
      </c>
      <c r="Q409" s="30"/>
    </row>
    <row r="410" customFormat="false" ht="15" hidden="false" customHeight="false" outlineLevel="0" collapsed="false">
      <c r="A410" s="29"/>
      <c r="B410" s="30"/>
      <c r="C410" s="30"/>
      <c r="D410" s="31"/>
      <c r="E410" s="31"/>
      <c r="F410" s="31"/>
      <c r="G410" s="32"/>
      <c r="H410" s="33"/>
      <c r="I410" s="30"/>
      <c r="J410" s="34" t="str">
        <f aca="false">IF(H410="","",IF(I410="No","Do not trade",IF(H410&gt;=Checklist!$B$14,"Pass","Below min")))</f>
        <v/>
      </c>
      <c r="K410" s="30"/>
      <c r="L410" s="31"/>
      <c r="M410" s="35"/>
      <c r="N410" s="36" t="str">
        <f aca="false">IF(AND(ISNUMBER(D410),ISNUMBER(E410),ISNUMBER(G410)),G410*ABS(D410-E410),"")</f>
        <v/>
      </c>
      <c r="O410" s="36" t="str">
        <f aca="false">IF(AND(K410="Yes",ISNUMBER(L410),ISNUMBER(N410)),(L410-D410)*SIGN(D410-E410)*G410-N(M410),"")</f>
        <v/>
      </c>
      <c r="P410" s="37" t="str">
        <f aca="false">IF(ISNUMBER(O410),IF(N410&gt;0,O410/N410,""),"")</f>
        <v/>
      </c>
      <c r="Q410" s="30"/>
    </row>
    <row r="411" customFormat="false" ht="15" hidden="false" customHeight="false" outlineLevel="0" collapsed="false">
      <c r="A411" s="29"/>
      <c r="B411" s="30"/>
      <c r="C411" s="30"/>
      <c r="D411" s="31"/>
      <c r="E411" s="31"/>
      <c r="F411" s="31"/>
      <c r="G411" s="32"/>
      <c r="H411" s="33"/>
      <c r="I411" s="30"/>
      <c r="J411" s="34" t="str">
        <f aca="false">IF(H411="","",IF(I411="No","Do not trade",IF(H411&gt;=Checklist!$B$14,"Pass","Below min")))</f>
        <v/>
      </c>
      <c r="K411" s="30"/>
      <c r="L411" s="31"/>
      <c r="M411" s="35"/>
      <c r="N411" s="36" t="str">
        <f aca="false">IF(AND(ISNUMBER(D411),ISNUMBER(E411),ISNUMBER(G411)),G411*ABS(D411-E411),"")</f>
        <v/>
      </c>
      <c r="O411" s="36" t="str">
        <f aca="false">IF(AND(K411="Yes",ISNUMBER(L411),ISNUMBER(N411)),(L411-D411)*SIGN(D411-E411)*G411-N(M411),"")</f>
        <v/>
      </c>
      <c r="P411" s="37" t="str">
        <f aca="false">IF(ISNUMBER(O411),IF(N411&gt;0,O411/N411,""),"")</f>
        <v/>
      </c>
      <c r="Q411" s="30"/>
    </row>
    <row r="412" customFormat="false" ht="15" hidden="false" customHeight="false" outlineLevel="0" collapsed="false">
      <c r="A412" s="29"/>
      <c r="B412" s="30"/>
      <c r="C412" s="30"/>
      <c r="D412" s="31"/>
      <c r="E412" s="31"/>
      <c r="F412" s="31"/>
      <c r="G412" s="32"/>
      <c r="H412" s="33"/>
      <c r="I412" s="30"/>
      <c r="J412" s="34" t="str">
        <f aca="false">IF(H412="","",IF(I412="No","Do not trade",IF(H412&gt;=Checklist!$B$14,"Pass","Below min")))</f>
        <v/>
      </c>
      <c r="K412" s="30"/>
      <c r="L412" s="31"/>
      <c r="M412" s="35"/>
      <c r="N412" s="36" t="str">
        <f aca="false">IF(AND(ISNUMBER(D412),ISNUMBER(E412),ISNUMBER(G412)),G412*ABS(D412-E412),"")</f>
        <v/>
      </c>
      <c r="O412" s="36" t="str">
        <f aca="false">IF(AND(K412="Yes",ISNUMBER(L412),ISNUMBER(N412)),(L412-D412)*SIGN(D412-E412)*G412-N(M412),"")</f>
        <v/>
      </c>
      <c r="P412" s="37" t="str">
        <f aca="false">IF(ISNUMBER(O412),IF(N412&gt;0,O412/N412,""),"")</f>
        <v/>
      </c>
      <c r="Q412" s="30"/>
    </row>
    <row r="413" customFormat="false" ht="15" hidden="false" customHeight="false" outlineLevel="0" collapsed="false">
      <c r="A413" s="29"/>
      <c r="B413" s="30"/>
      <c r="C413" s="30"/>
      <c r="D413" s="31"/>
      <c r="E413" s="31"/>
      <c r="F413" s="31"/>
      <c r="G413" s="32"/>
      <c r="H413" s="33"/>
      <c r="I413" s="30"/>
      <c r="J413" s="34" t="str">
        <f aca="false">IF(H413="","",IF(I413="No","Do not trade",IF(H413&gt;=Checklist!$B$14,"Pass","Below min")))</f>
        <v/>
      </c>
      <c r="K413" s="30"/>
      <c r="L413" s="31"/>
      <c r="M413" s="35"/>
      <c r="N413" s="36" t="str">
        <f aca="false">IF(AND(ISNUMBER(D413),ISNUMBER(E413),ISNUMBER(G413)),G413*ABS(D413-E413),"")</f>
        <v/>
      </c>
      <c r="O413" s="36" t="str">
        <f aca="false">IF(AND(K413="Yes",ISNUMBER(L413),ISNUMBER(N413)),(L413-D413)*SIGN(D413-E413)*G413-N(M413),"")</f>
        <v/>
      </c>
      <c r="P413" s="37" t="str">
        <f aca="false">IF(ISNUMBER(O413),IF(N413&gt;0,O413/N413,""),"")</f>
        <v/>
      </c>
      <c r="Q413" s="30"/>
    </row>
    <row r="414" customFormat="false" ht="15" hidden="false" customHeight="false" outlineLevel="0" collapsed="false">
      <c r="A414" s="29"/>
      <c r="B414" s="30"/>
      <c r="C414" s="30"/>
      <c r="D414" s="31"/>
      <c r="E414" s="31"/>
      <c r="F414" s="31"/>
      <c r="G414" s="32"/>
      <c r="H414" s="33"/>
      <c r="I414" s="30"/>
      <c r="J414" s="34" t="str">
        <f aca="false">IF(H414="","",IF(I414="No","Do not trade",IF(H414&gt;=Checklist!$B$14,"Pass","Below min")))</f>
        <v/>
      </c>
      <c r="K414" s="30"/>
      <c r="L414" s="31"/>
      <c r="M414" s="35"/>
      <c r="N414" s="36" t="str">
        <f aca="false">IF(AND(ISNUMBER(D414),ISNUMBER(E414),ISNUMBER(G414)),G414*ABS(D414-E414),"")</f>
        <v/>
      </c>
      <c r="O414" s="36" t="str">
        <f aca="false">IF(AND(K414="Yes",ISNUMBER(L414),ISNUMBER(N414)),(L414-D414)*SIGN(D414-E414)*G414-N(M414),"")</f>
        <v/>
      </c>
      <c r="P414" s="37" t="str">
        <f aca="false">IF(ISNUMBER(O414),IF(N414&gt;0,O414/N414,""),"")</f>
        <v/>
      </c>
      <c r="Q414" s="30"/>
    </row>
    <row r="415" customFormat="false" ht="15" hidden="false" customHeight="false" outlineLevel="0" collapsed="false">
      <c r="A415" s="29"/>
      <c r="B415" s="30"/>
      <c r="C415" s="30"/>
      <c r="D415" s="31"/>
      <c r="E415" s="31"/>
      <c r="F415" s="31"/>
      <c r="G415" s="32"/>
      <c r="H415" s="33"/>
      <c r="I415" s="30"/>
      <c r="J415" s="34" t="str">
        <f aca="false">IF(H415="","",IF(I415="No","Do not trade",IF(H415&gt;=Checklist!$B$14,"Pass","Below min")))</f>
        <v/>
      </c>
      <c r="K415" s="30"/>
      <c r="L415" s="31"/>
      <c r="M415" s="35"/>
      <c r="N415" s="36" t="str">
        <f aca="false">IF(AND(ISNUMBER(D415),ISNUMBER(E415),ISNUMBER(G415)),G415*ABS(D415-E415),"")</f>
        <v/>
      </c>
      <c r="O415" s="36" t="str">
        <f aca="false">IF(AND(K415="Yes",ISNUMBER(L415),ISNUMBER(N415)),(L415-D415)*SIGN(D415-E415)*G415-N(M415),"")</f>
        <v/>
      </c>
      <c r="P415" s="37" t="str">
        <f aca="false">IF(ISNUMBER(O415),IF(N415&gt;0,O415/N415,""),"")</f>
        <v/>
      </c>
      <c r="Q415" s="30"/>
    </row>
    <row r="416" customFormat="false" ht="15" hidden="false" customHeight="false" outlineLevel="0" collapsed="false">
      <c r="A416" s="29"/>
      <c r="B416" s="30"/>
      <c r="C416" s="30"/>
      <c r="D416" s="31"/>
      <c r="E416" s="31"/>
      <c r="F416" s="31"/>
      <c r="G416" s="32"/>
      <c r="H416" s="33"/>
      <c r="I416" s="30"/>
      <c r="J416" s="34" t="str">
        <f aca="false">IF(H416="","",IF(I416="No","Do not trade",IF(H416&gt;=Checklist!$B$14,"Pass","Below min")))</f>
        <v/>
      </c>
      <c r="K416" s="30"/>
      <c r="L416" s="31"/>
      <c r="M416" s="35"/>
      <c r="N416" s="36" t="str">
        <f aca="false">IF(AND(ISNUMBER(D416),ISNUMBER(E416),ISNUMBER(G416)),G416*ABS(D416-E416),"")</f>
        <v/>
      </c>
      <c r="O416" s="36" t="str">
        <f aca="false">IF(AND(K416="Yes",ISNUMBER(L416),ISNUMBER(N416)),(L416-D416)*SIGN(D416-E416)*G416-N(M416),"")</f>
        <v/>
      </c>
      <c r="P416" s="37" t="str">
        <f aca="false">IF(ISNUMBER(O416),IF(N416&gt;0,O416/N416,""),"")</f>
        <v/>
      </c>
      <c r="Q416" s="30"/>
    </row>
    <row r="417" customFormat="false" ht="15" hidden="false" customHeight="false" outlineLevel="0" collapsed="false">
      <c r="A417" s="29"/>
      <c r="B417" s="30"/>
      <c r="C417" s="30"/>
      <c r="D417" s="31"/>
      <c r="E417" s="31"/>
      <c r="F417" s="31"/>
      <c r="G417" s="32"/>
      <c r="H417" s="33"/>
      <c r="I417" s="30"/>
      <c r="J417" s="34" t="str">
        <f aca="false">IF(H417="","",IF(I417="No","Do not trade",IF(H417&gt;=Checklist!$B$14,"Pass","Below min")))</f>
        <v/>
      </c>
      <c r="K417" s="30"/>
      <c r="L417" s="31"/>
      <c r="M417" s="35"/>
      <c r="N417" s="36" t="str">
        <f aca="false">IF(AND(ISNUMBER(D417),ISNUMBER(E417),ISNUMBER(G417)),G417*ABS(D417-E417),"")</f>
        <v/>
      </c>
      <c r="O417" s="36" t="str">
        <f aca="false">IF(AND(K417="Yes",ISNUMBER(L417),ISNUMBER(N417)),(L417-D417)*SIGN(D417-E417)*G417-N(M417),"")</f>
        <v/>
      </c>
      <c r="P417" s="37" t="str">
        <f aca="false">IF(ISNUMBER(O417),IF(N417&gt;0,O417/N417,""),"")</f>
        <v/>
      </c>
      <c r="Q417" s="30"/>
    </row>
    <row r="418" customFormat="false" ht="15" hidden="false" customHeight="false" outlineLevel="0" collapsed="false">
      <c r="A418" s="29"/>
      <c r="B418" s="30"/>
      <c r="C418" s="30"/>
      <c r="D418" s="31"/>
      <c r="E418" s="31"/>
      <c r="F418" s="31"/>
      <c r="G418" s="32"/>
      <c r="H418" s="33"/>
      <c r="I418" s="30"/>
      <c r="J418" s="34" t="str">
        <f aca="false">IF(H418="","",IF(I418="No","Do not trade",IF(H418&gt;=Checklist!$B$14,"Pass","Below min")))</f>
        <v/>
      </c>
      <c r="K418" s="30"/>
      <c r="L418" s="31"/>
      <c r="M418" s="35"/>
      <c r="N418" s="36" t="str">
        <f aca="false">IF(AND(ISNUMBER(D418),ISNUMBER(E418),ISNUMBER(G418)),G418*ABS(D418-E418),"")</f>
        <v/>
      </c>
      <c r="O418" s="36" t="str">
        <f aca="false">IF(AND(K418="Yes",ISNUMBER(L418),ISNUMBER(N418)),(L418-D418)*SIGN(D418-E418)*G418-N(M418),"")</f>
        <v/>
      </c>
      <c r="P418" s="37" t="str">
        <f aca="false">IF(ISNUMBER(O418),IF(N418&gt;0,O418/N418,""),"")</f>
        <v/>
      </c>
      <c r="Q418" s="30"/>
    </row>
    <row r="419" customFormat="false" ht="15" hidden="false" customHeight="false" outlineLevel="0" collapsed="false">
      <c r="A419" s="29"/>
      <c r="B419" s="30"/>
      <c r="C419" s="30"/>
      <c r="D419" s="31"/>
      <c r="E419" s="31"/>
      <c r="F419" s="31"/>
      <c r="G419" s="32"/>
      <c r="H419" s="33"/>
      <c r="I419" s="30"/>
      <c r="J419" s="34" t="str">
        <f aca="false">IF(H419="","",IF(I419="No","Do not trade",IF(H419&gt;=Checklist!$B$14,"Pass","Below min")))</f>
        <v/>
      </c>
      <c r="K419" s="30"/>
      <c r="L419" s="31"/>
      <c r="M419" s="35"/>
      <c r="N419" s="36" t="str">
        <f aca="false">IF(AND(ISNUMBER(D419),ISNUMBER(E419),ISNUMBER(G419)),G419*ABS(D419-E419),"")</f>
        <v/>
      </c>
      <c r="O419" s="36" t="str">
        <f aca="false">IF(AND(K419="Yes",ISNUMBER(L419),ISNUMBER(N419)),(L419-D419)*SIGN(D419-E419)*G419-N(M419),"")</f>
        <v/>
      </c>
      <c r="P419" s="37" t="str">
        <f aca="false">IF(ISNUMBER(O419),IF(N419&gt;0,O419/N419,""),"")</f>
        <v/>
      </c>
      <c r="Q419" s="30"/>
    </row>
    <row r="420" customFormat="false" ht="15" hidden="false" customHeight="false" outlineLevel="0" collapsed="false">
      <c r="A420" s="29"/>
      <c r="B420" s="30"/>
      <c r="C420" s="30"/>
      <c r="D420" s="31"/>
      <c r="E420" s="31"/>
      <c r="F420" s="31"/>
      <c r="G420" s="32"/>
      <c r="H420" s="33"/>
      <c r="I420" s="30"/>
      <c r="J420" s="34" t="str">
        <f aca="false">IF(H420="","",IF(I420="No","Do not trade",IF(H420&gt;=Checklist!$B$14,"Pass","Below min")))</f>
        <v/>
      </c>
      <c r="K420" s="30"/>
      <c r="L420" s="31"/>
      <c r="M420" s="35"/>
      <c r="N420" s="36" t="str">
        <f aca="false">IF(AND(ISNUMBER(D420),ISNUMBER(E420),ISNUMBER(G420)),G420*ABS(D420-E420),"")</f>
        <v/>
      </c>
      <c r="O420" s="36" t="str">
        <f aca="false">IF(AND(K420="Yes",ISNUMBER(L420),ISNUMBER(N420)),(L420-D420)*SIGN(D420-E420)*G420-N(M420),"")</f>
        <v/>
      </c>
      <c r="P420" s="37" t="str">
        <f aca="false">IF(ISNUMBER(O420),IF(N420&gt;0,O420/N420,""),"")</f>
        <v/>
      </c>
      <c r="Q420" s="30"/>
    </row>
    <row r="421" customFormat="false" ht="15" hidden="false" customHeight="false" outlineLevel="0" collapsed="false">
      <c r="A421" s="29"/>
      <c r="B421" s="30"/>
      <c r="C421" s="30"/>
      <c r="D421" s="31"/>
      <c r="E421" s="31"/>
      <c r="F421" s="31"/>
      <c r="G421" s="32"/>
      <c r="H421" s="33"/>
      <c r="I421" s="30"/>
      <c r="J421" s="34" t="str">
        <f aca="false">IF(H421="","",IF(I421="No","Do not trade",IF(H421&gt;=Checklist!$B$14,"Pass","Below min")))</f>
        <v/>
      </c>
      <c r="K421" s="30"/>
      <c r="L421" s="31"/>
      <c r="M421" s="35"/>
      <c r="N421" s="36" t="str">
        <f aca="false">IF(AND(ISNUMBER(D421),ISNUMBER(E421),ISNUMBER(G421)),G421*ABS(D421-E421),"")</f>
        <v/>
      </c>
      <c r="O421" s="36" t="str">
        <f aca="false">IF(AND(K421="Yes",ISNUMBER(L421),ISNUMBER(N421)),(L421-D421)*SIGN(D421-E421)*G421-N(M421),"")</f>
        <v/>
      </c>
      <c r="P421" s="37" t="str">
        <f aca="false">IF(ISNUMBER(O421),IF(N421&gt;0,O421/N421,""),"")</f>
        <v/>
      </c>
      <c r="Q421" s="30"/>
    </row>
    <row r="422" customFormat="false" ht="15" hidden="false" customHeight="false" outlineLevel="0" collapsed="false">
      <c r="A422" s="29"/>
      <c r="B422" s="30"/>
      <c r="C422" s="30"/>
      <c r="D422" s="31"/>
      <c r="E422" s="31"/>
      <c r="F422" s="31"/>
      <c r="G422" s="32"/>
      <c r="H422" s="33"/>
      <c r="I422" s="30"/>
      <c r="J422" s="34" t="str">
        <f aca="false">IF(H422="","",IF(I422="No","Do not trade",IF(H422&gt;=Checklist!$B$14,"Pass","Below min")))</f>
        <v/>
      </c>
      <c r="K422" s="30"/>
      <c r="L422" s="31"/>
      <c r="M422" s="35"/>
      <c r="N422" s="36" t="str">
        <f aca="false">IF(AND(ISNUMBER(D422),ISNUMBER(E422),ISNUMBER(G422)),G422*ABS(D422-E422),"")</f>
        <v/>
      </c>
      <c r="O422" s="36" t="str">
        <f aca="false">IF(AND(K422="Yes",ISNUMBER(L422),ISNUMBER(N422)),(L422-D422)*SIGN(D422-E422)*G422-N(M422),"")</f>
        <v/>
      </c>
      <c r="P422" s="37" t="str">
        <f aca="false">IF(ISNUMBER(O422),IF(N422&gt;0,O422/N422,""),"")</f>
        <v/>
      </c>
      <c r="Q422" s="30"/>
    </row>
    <row r="423" customFormat="false" ht="15" hidden="false" customHeight="false" outlineLevel="0" collapsed="false">
      <c r="A423" s="29"/>
      <c r="B423" s="30"/>
      <c r="C423" s="30"/>
      <c r="D423" s="31"/>
      <c r="E423" s="31"/>
      <c r="F423" s="31"/>
      <c r="G423" s="32"/>
      <c r="H423" s="33"/>
      <c r="I423" s="30"/>
      <c r="J423" s="34" t="str">
        <f aca="false">IF(H423="","",IF(I423="No","Do not trade",IF(H423&gt;=Checklist!$B$14,"Pass","Below min")))</f>
        <v/>
      </c>
      <c r="K423" s="30"/>
      <c r="L423" s="31"/>
      <c r="M423" s="35"/>
      <c r="N423" s="36" t="str">
        <f aca="false">IF(AND(ISNUMBER(D423),ISNUMBER(E423),ISNUMBER(G423)),G423*ABS(D423-E423),"")</f>
        <v/>
      </c>
      <c r="O423" s="36" t="str">
        <f aca="false">IF(AND(K423="Yes",ISNUMBER(L423),ISNUMBER(N423)),(L423-D423)*SIGN(D423-E423)*G423-N(M423),"")</f>
        <v/>
      </c>
      <c r="P423" s="37" t="str">
        <f aca="false">IF(ISNUMBER(O423),IF(N423&gt;0,O423/N423,""),"")</f>
        <v/>
      </c>
      <c r="Q423" s="30"/>
    </row>
    <row r="424" customFormat="false" ht="15" hidden="false" customHeight="false" outlineLevel="0" collapsed="false">
      <c r="A424" s="29"/>
      <c r="B424" s="30"/>
      <c r="C424" s="30"/>
      <c r="D424" s="31"/>
      <c r="E424" s="31"/>
      <c r="F424" s="31"/>
      <c r="G424" s="32"/>
      <c r="H424" s="33"/>
      <c r="I424" s="30"/>
      <c r="J424" s="34" t="str">
        <f aca="false">IF(H424="","",IF(I424="No","Do not trade",IF(H424&gt;=Checklist!$B$14,"Pass","Below min")))</f>
        <v/>
      </c>
      <c r="K424" s="30"/>
      <c r="L424" s="31"/>
      <c r="M424" s="35"/>
      <c r="N424" s="36" t="str">
        <f aca="false">IF(AND(ISNUMBER(D424),ISNUMBER(E424),ISNUMBER(G424)),G424*ABS(D424-E424),"")</f>
        <v/>
      </c>
      <c r="O424" s="36" t="str">
        <f aca="false">IF(AND(K424="Yes",ISNUMBER(L424),ISNUMBER(N424)),(L424-D424)*SIGN(D424-E424)*G424-N(M424),"")</f>
        <v/>
      </c>
      <c r="P424" s="37" t="str">
        <f aca="false">IF(ISNUMBER(O424),IF(N424&gt;0,O424/N424,""),"")</f>
        <v/>
      </c>
      <c r="Q424" s="30"/>
    </row>
    <row r="425" customFormat="false" ht="15" hidden="false" customHeight="false" outlineLevel="0" collapsed="false">
      <c r="A425" s="29"/>
      <c r="B425" s="30"/>
      <c r="C425" s="30"/>
      <c r="D425" s="31"/>
      <c r="E425" s="31"/>
      <c r="F425" s="31"/>
      <c r="G425" s="32"/>
      <c r="H425" s="33"/>
      <c r="I425" s="30"/>
      <c r="J425" s="34" t="str">
        <f aca="false">IF(H425="","",IF(I425="No","Do not trade",IF(H425&gt;=Checklist!$B$14,"Pass","Below min")))</f>
        <v/>
      </c>
      <c r="K425" s="30"/>
      <c r="L425" s="31"/>
      <c r="M425" s="35"/>
      <c r="N425" s="36" t="str">
        <f aca="false">IF(AND(ISNUMBER(D425),ISNUMBER(E425),ISNUMBER(G425)),G425*ABS(D425-E425),"")</f>
        <v/>
      </c>
      <c r="O425" s="36" t="str">
        <f aca="false">IF(AND(K425="Yes",ISNUMBER(L425),ISNUMBER(N425)),(L425-D425)*SIGN(D425-E425)*G425-N(M425),"")</f>
        <v/>
      </c>
      <c r="P425" s="37" t="str">
        <f aca="false">IF(ISNUMBER(O425),IF(N425&gt;0,O425/N425,""),"")</f>
        <v/>
      </c>
      <c r="Q425" s="30"/>
    </row>
    <row r="426" customFormat="false" ht="15" hidden="false" customHeight="false" outlineLevel="0" collapsed="false">
      <c r="A426" s="29"/>
      <c r="B426" s="30"/>
      <c r="C426" s="30"/>
      <c r="D426" s="31"/>
      <c r="E426" s="31"/>
      <c r="F426" s="31"/>
      <c r="G426" s="32"/>
      <c r="H426" s="33"/>
      <c r="I426" s="30"/>
      <c r="J426" s="34" t="str">
        <f aca="false">IF(H426="","",IF(I426="No","Do not trade",IF(H426&gt;=Checklist!$B$14,"Pass","Below min")))</f>
        <v/>
      </c>
      <c r="K426" s="30"/>
      <c r="L426" s="31"/>
      <c r="M426" s="35"/>
      <c r="N426" s="36" t="str">
        <f aca="false">IF(AND(ISNUMBER(D426),ISNUMBER(E426),ISNUMBER(G426)),G426*ABS(D426-E426),"")</f>
        <v/>
      </c>
      <c r="O426" s="36" t="str">
        <f aca="false">IF(AND(K426="Yes",ISNUMBER(L426),ISNUMBER(N426)),(L426-D426)*SIGN(D426-E426)*G426-N(M426),"")</f>
        <v/>
      </c>
      <c r="P426" s="37" t="str">
        <f aca="false">IF(ISNUMBER(O426),IF(N426&gt;0,O426/N426,""),"")</f>
        <v/>
      </c>
      <c r="Q426" s="30"/>
    </row>
    <row r="427" customFormat="false" ht="15" hidden="false" customHeight="false" outlineLevel="0" collapsed="false">
      <c r="A427" s="29"/>
      <c r="B427" s="30"/>
      <c r="C427" s="30"/>
      <c r="D427" s="31"/>
      <c r="E427" s="31"/>
      <c r="F427" s="31"/>
      <c r="G427" s="32"/>
      <c r="H427" s="33"/>
      <c r="I427" s="30"/>
      <c r="J427" s="34" t="str">
        <f aca="false">IF(H427="","",IF(I427="No","Do not trade",IF(H427&gt;=Checklist!$B$14,"Pass","Below min")))</f>
        <v/>
      </c>
      <c r="K427" s="30"/>
      <c r="L427" s="31"/>
      <c r="M427" s="35"/>
      <c r="N427" s="36" t="str">
        <f aca="false">IF(AND(ISNUMBER(D427),ISNUMBER(E427),ISNUMBER(G427)),G427*ABS(D427-E427),"")</f>
        <v/>
      </c>
      <c r="O427" s="36" t="str">
        <f aca="false">IF(AND(K427="Yes",ISNUMBER(L427),ISNUMBER(N427)),(L427-D427)*SIGN(D427-E427)*G427-N(M427),"")</f>
        <v/>
      </c>
      <c r="P427" s="37" t="str">
        <f aca="false">IF(ISNUMBER(O427),IF(N427&gt;0,O427/N427,""),"")</f>
        <v/>
      </c>
      <c r="Q427" s="30"/>
    </row>
    <row r="428" customFormat="false" ht="15" hidden="false" customHeight="false" outlineLevel="0" collapsed="false">
      <c r="A428" s="29"/>
      <c r="B428" s="30"/>
      <c r="C428" s="30"/>
      <c r="D428" s="31"/>
      <c r="E428" s="31"/>
      <c r="F428" s="31"/>
      <c r="G428" s="32"/>
      <c r="H428" s="33"/>
      <c r="I428" s="30"/>
      <c r="J428" s="34" t="str">
        <f aca="false">IF(H428="","",IF(I428="No","Do not trade",IF(H428&gt;=Checklist!$B$14,"Pass","Below min")))</f>
        <v/>
      </c>
      <c r="K428" s="30"/>
      <c r="L428" s="31"/>
      <c r="M428" s="35"/>
      <c r="N428" s="36" t="str">
        <f aca="false">IF(AND(ISNUMBER(D428),ISNUMBER(E428),ISNUMBER(G428)),G428*ABS(D428-E428),"")</f>
        <v/>
      </c>
      <c r="O428" s="36" t="str">
        <f aca="false">IF(AND(K428="Yes",ISNUMBER(L428),ISNUMBER(N428)),(L428-D428)*SIGN(D428-E428)*G428-N(M428),"")</f>
        <v/>
      </c>
      <c r="P428" s="37" t="str">
        <f aca="false">IF(ISNUMBER(O428),IF(N428&gt;0,O428/N428,""),"")</f>
        <v/>
      </c>
      <c r="Q428" s="30"/>
    </row>
    <row r="429" customFormat="false" ht="15" hidden="false" customHeight="false" outlineLevel="0" collapsed="false">
      <c r="A429" s="29"/>
      <c r="B429" s="30"/>
      <c r="C429" s="30"/>
      <c r="D429" s="31"/>
      <c r="E429" s="31"/>
      <c r="F429" s="31"/>
      <c r="G429" s="32"/>
      <c r="H429" s="33"/>
      <c r="I429" s="30"/>
      <c r="J429" s="34" t="str">
        <f aca="false">IF(H429="","",IF(I429="No","Do not trade",IF(H429&gt;=Checklist!$B$14,"Pass","Below min")))</f>
        <v/>
      </c>
      <c r="K429" s="30"/>
      <c r="L429" s="31"/>
      <c r="M429" s="35"/>
      <c r="N429" s="36" t="str">
        <f aca="false">IF(AND(ISNUMBER(D429),ISNUMBER(E429),ISNUMBER(G429)),G429*ABS(D429-E429),"")</f>
        <v/>
      </c>
      <c r="O429" s="36" t="str">
        <f aca="false">IF(AND(K429="Yes",ISNUMBER(L429),ISNUMBER(N429)),(L429-D429)*SIGN(D429-E429)*G429-N(M429),"")</f>
        <v/>
      </c>
      <c r="P429" s="37" t="str">
        <f aca="false">IF(ISNUMBER(O429),IF(N429&gt;0,O429/N429,""),"")</f>
        <v/>
      </c>
      <c r="Q429" s="30"/>
    </row>
    <row r="430" customFormat="false" ht="15" hidden="false" customHeight="false" outlineLevel="0" collapsed="false">
      <c r="A430" s="29"/>
      <c r="B430" s="30"/>
      <c r="C430" s="30"/>
      <c r="D430" s="31"/>
      <c r="E430" s="31"/>
      <c r="F430" s="31"/>
      <c r="G430" s="32"/>
      <c r="H430" s="33"/>
      <c r="I430" s="30"/>
      <c r="J430" s="34" t="str">
        <f aca="false">IF(H430="","",IF(I430="No","Do not trade",IF(H430&gt;=Checklist!$B$14,"Pass","Below min")))</f>
        <v/>
      </c>
      <c r="K430" s="30"/>
      <c r="L430" s="31"/>
      <c r="M430" s="35"/>
      <c r="N430" s="36" t="str">
        <f aca="false">IF(AND(ISNUMBER(D430),ISNUMBER(E430),ISNUMBER(G430)),G430*ABS(D430-E430),"")</f>
        <v/>
      </c>
      <c r="O430" s="36" t="str">
        <f aca="false">IF(AND(K430="Yes",ISNUMBER(L430),ISNUMBER(N430)),(L430-D430)*SIGN(D430-E430)*G430-N(M430),"")</f>
        <v/>
      </c>
      <c r="P430" s="37" t="str">
        <f aca="false">IF(ISNUMBER(O430),IF(N430&gt;0,O430/N430,""),"")</f>
        <v/>
      </c>
      <c r="Q430" s="30"/>
    </row>
    <row r="431" customFormat="false" ht="15" hidden="false" customHeight="false" outlineLevel="0" collapsed="false">
      <c r="A431" s="29"/>
      <c r="B431" s="30"/>
      <c r="C431" s="30"/>
      <c r="D431" s="31"/>
      <c r="E431" s="31"/>
      <c r="F431" s="31"/>
      <c r="G431" s="32"/>
      <c r="H431" s="33"/>
      <c r="I431" s="30"/>
      <c r="J431" s="34" t="str">
        <f aca="false">IF(H431="","",IF(I431="No","Do not trade",IF(H431&gt;=Checklist!$B$14,"Pass","Below min")))</f>
        <v/>
      </c>
      <c r="K431" s="30"/>
      <c r="L431" s="31"/>
      <c r="M431" s="35"/>
      <c r="N431" s="36" t="str">
        <f aca="false">IF(AND(ISNUMBER(D431),ISNUMBER(E431),ISNUMBER(G431)),G431*ABS(D431-E431),"")</f>
        <v/>
      </c>
      <c r="O431" s="36" t="str">
        <f aca="false">IF(AND(K431="Yes",ISNUMBER(L431),ISNUMBER(N431)),(L431-D431)*SIGN(D431-E431)*G431-N(M431),"")</f>
        <v/>
      </c>
      <c r="P431" s="37" t="str">
        <f aca="false">IF(ISNUMBER(O431),IF(N431&gt;0,O431/N431,""),"")</f>
        <v/>
      </c>
      <c r="Q431" s="30"/>
    </row>
    <row r="432" customFormat="false" ht="15" hidden="false" customHeight="false" outlineLevel="0" collapsed="false">
      <c r="A432" s="29"/>
      <c r="B432" s="30"/>
      <c r="C432" s="30"/>
      <c r="D432" s="31"/>
      <c r="E432" s="31"/>
      <c r="F432" s="31"/>
      <c r="G432" s="32"/>
      <c r="H432" s="33"/>
      <c r="I432" s="30"/>
      <c r="J432" s="34" t="str">
        <f aca="false">IF(H432="","",IF(I432="No","Do not trade",IF(H432&gt;=Checklist!$B$14,"Pass","Below min")))</f>
        <v/>
      </c>
      <c r="K432" s="30"/>
      <c r="L432" s="31"/>
      <c r="M432" s="35"/>
      <c r="N432" s="36" t="str">
        <f aca="false">IF(AND(ISNUMBER(D432),ISNUMBER(E432),ISNUMBER(G432)),G432*ABS(D432-E432),"")</f>
        <v/>
      </c>
      <c r="O432" s="36" t="str">
        <f aca="false">IF(AND(K432="Yes",ISNUMBER(L432),ISNUMBER(N432)),(L432-D432)*SIGN(D432-E432)*G432-N(M432),"")</f>
        <v/>
      </c>
      <c r="P432" s="37" t="str">
        <f aca="false">IF(ISNUMBER(O432),IF(N432&gt;0,O432/N432,""),"")</f>
        <v/>
      </c>
      <c r="Q432" s="30"/>
    </row>
    <row r="433" customFormat="false" ht="15" hidden="false" customHeight="false" outlineLevel="0" collapsed="false">
      <c r="A433" s="29"/>
      <c r="B433" s="30"/>
      <c r="C433" s="30"/>
      <c r="D433" s="31"/>
      <c r="E433" s="31"/>
      <c r="F433" s="31"/>
      <c r="G433" s="32"/>
      <c r="H433" s="33"/>
      <c r="I433" s="30"/>
      <c r="J433" s="34" t="str">
        <f aca="false">IF(H433="","",IF(I433="No","Do not trade",IF(H433&gt;=Checklist!$B$14,"Pass","Below min")))</f>
        <v/>
      </c>
      <c r="K433" s="30"/>
      <c r="L433" s="31"/>
      <c r="M433" s="35"/>
      <c r="N433" s="36" t="str">
        <f aca="false">IF(AND(ISNUMBER(D433),ISNUMBER(E433),ISNUMBER(G433)),G433*ABS(D433-E433),"")</f>
        <v/>
      </c>
      <c r="O433" s="36" t="str">
        <f aca="false">IF(AND(K433="Yes",ISNUMBER(L433),ISNUMBER(N433)),(L433-D433)*SIGN(D433-E433)*G433-N(M433),"")</f>
        <v/>
      </c>
      <c r="P433" s="37" t="str">
        <f aca="false">IF(ISNUMBER(O433),IF(N433&gt;0,O433/N433,""),"")</f>
        <v/>
      </c>
      <c r="Q433" s="30"/>
    </row>
    <row r="434" customFormat="false" ht="15" hidden="false" customHeight="false" outlineLevel="0" collapsed="false">
      <c r="A434" s="29"/>
      <c r="B434" s="30"/>
      <c r="C434" s="30"/>
      <c r="D434" s="31"/>
      <c r="E434" s="31"/>
      <c r="F434" s="31"/>
      <c r="G434" s="32"/>
      <c r="H434" s="33"/>
      <c r="I434" s="30"/>
      <c r="J434" s="34" t="str">
        <f aca="false">IF(H434="","",IF(I434="No","Do not trade",IF(H434&gt;=Checklist!$B$14,"Pass","Below min")))</f>
        <v/>
      </c>
      <c r="K434" s="30"/>
      <c r="L434" s="31"/>
      <c r="M434" s="35"/>
      <c r="N434" s="36" t="str">
        <f aca="false">IF(AND(ISNUMBER(D434),ISNUMBER(E434),ISNUMBER(G434)),G434*ABS(D434-E434),"")</f>
        <v/>
      </c>
      <c r="O434" s="36" t="str">
        <f aca="false">IF(AND(K434="Yes",ISNUMBER(L434),ISNUMBER(N434)),(L434-D434)*SIGN(D434-E434)*G434-N(M434),"")</f>
        <v/>
      </c>
      <c r="P434" s="37" t="str">
        <f aca="false">IF(ISNUMBER(O434),IF(N434&gt;0,O434/N434,""),"")</f>
        <v/>
      </c>
      <c r="Q434" s="30"/>
    </row>
    <row r="435" customFormat="false" ht="15" hidden="false" customHeight="false" outlineLevel="0" collapsed="false">
      <c r="A435" s="29"/>
      <c r="B435" s="30"/>
      <c r="C435" s="30"/>
      <c r="D435" s="31"/>
      <c r="E435" s="31"/>
      <c r="F435" s="31"/>
      <c r="G435" s="32"/>
      <c r="H435" s="33"/>
      <c r="I435" s="30"/>
      <c r="J435" s="34" t="str">
        <f aca="false">IF(H435="","",IF(I435="No","Do not trade",IF(H435&gt;=Checklist!$B$14,"Pass","Below min")))</f>
        <v/>
      </c>
      <c r="K435" s="30"/>
      <c r="L435" s="31"/>
      <c r="M435" s="35"/>
      <c r="N435" s="36" t="str">
        <f aca="false">IF(AND(ISNUMBER(D435),ISNUMBER(E435),ISNUMBER(G435)),G435*ABS(D435-E435),"")</f>
        <v/>
      </c>
      <c r="O435" s="36" t="str">
        <f aca="false">IF(AND(K435="Yes",ISNUMBER(L435),ISNUMBER(N435)),(L435-D435)*SIGN(D435-E435)*G435-N(M435),"")</f>
        <v/>
      </c>
      <c r="P435" s="37" t="str">
        <f aca="false">IF(ISNUMBER(O435),IF(N435&gt;0,O435/N435,""),"")</f>
        <v/>
      </c>
      <c r="Q435" s="30"/>
    </row>
    <row r="436" customFormat="false" ht="15" hidden="false" customHeight="false" outlineLevel="0" collapsed="false">
      <c r="A436" s="29"/>
      <c r="B436" s="30"/>
      <c r="C436" s="30"/>
      <c r="D436" s="31"/>
      <c r="E436" s="31"/>
      <c r="F436" s="31"/>
      <c r="G436" s="32"/>
      <c r="H436" s="33"/>
      <c r="I436" s="30"/>
      <c r="J436" s="34" t="str">
        <f aca="false">IF(H436="","",IF(I436="No","Do not trade",IF(H436&gt;=Checklist!$B$14,"Pass","Below min")))</f>
        <v/>
      </c>
      <c r="K436" s="30"/>
      <c r="L436" s="31"/>
      <c r="M436" s="35"/>
      <c r="N436" s="36" t="str">
        <f aca="false">IF(AND(ISNUMBER(D436),ISNUMBER(E436),ISNUMBER(G436)),G436*ABS(D436-E436),"")</f>
        <v/>
      </c>
      <c r="O436" s="36" t="str">
        <f aca="false">IF(AND(K436="Yes",ISNUMBER(L436),ISNUMBER(N436)),(L436-D436)*SIGN(D436-E436)*G436-N(M436),"")</f>
        <v/>
      </c>
      <c r="P436" s="37" t="str">
        <f aca="false">IF(ISNUMBER(O436),IF(N436&gt;0,O436/N436,""),"")</f>
        <v/>
      </c>
      <c r="Q436" s="30"/>
    </row>
    <row r="437" customFormat="false" ht="15" hidden="false" customHeight="false" outlineLevel="0" collapsed="false">
      <c r="A437" s="29"/>
      <c r="B437" s="30"/>
      <c r="C437" s="30"/>
      <c r="D437" s="31"/>
      <c r="E437" s="31"/>
      <c r="F437" s="31"/>
      <c r="G437" s="32"/>
      <c r="H437" s="33"/>
      <c r="I437" s="30"/>
      <c r="J437" s="34" t="str">
        <f aca="false">IF(H437="","",IF(I437="No","Do not trade",IF(H437&gt;=Checklist!$B$14,"Pass","Below min")))</f>
        <v/>
      </c>
      <c r="K437" s="30"/>
      <c r="L437" s="31"/>
      <c r="M437" s="35"/>
      <c r="N437" s="36" t="str">
        <f aca="false">IF(AND(ISNUMBER(D437),ISNUMBER(E437),ISNUMBER(G437)),G437*ABS(D437-E437),"")</f>
        <v/>
      </c>
      <c r="O437" s="36" t="str">
        <f aca="false">IF(AND(K437="Yes",ISNUMBER(L437),ISNUMBER(N437)),(L437-D437)*SIGN(D437-E437)*G437-N(M437),"")</f>
        <v/>
      </c>
      <c r="P437" s="37" t="str">
        <f aca="false">IF(ISNUMBER(O437),IF(N437&gt;0,O437/N437,""),"")</f>
        <v/>
      </c>
      <c r="Q437" s="30"/>
    </row>
    <row r="438" customFormat="false" ht="15" hidden="false" customHeight="false" outlineLevel="0" collapsed="false">
      <c r="A438" s="29"/>
      <c r="B438" s="30"/>
      <c r="C438" s="30"/>
      <c r="D438" s="31"/>
      <c r="E438" s="31"/>
      <c r="F438" s="31"/>
      <c r="G438" s="32"/>
      <c r="H438" s="33"/>
      <c r="I438" s="30"/>
      <c r="J438" s="34" t="str">
        <f aca="false">IF(H438="","",IF(I438="No","Do not trade",IF(H438&gt;=Checklist!$B$14,"Pass","Below min")))</f>
        <v/>
      </c>
      <c r="K438" s="30"/>
      <c r="L438" s="31"/>
      <c r="M438" s="35"/>
      <c r="N438" s="36" t="str">
        <f aca="false">IF(AND(ISNUMBER(D438),ISNUMBER(E438),ISNUMBER(G438)),G438*ABS(D438-E438),"")</f>
        <v/>
      </c>
      <c r="O438" s="36" t="str">
        <f aca="false">IF(AND(K438="Yes",ISNUMBER(L438),ISNUMBER(N438)),(L438-D438)*SIGN(D438-E438)*G438-N(M438),"")</f>
        <v/>
      </c>
      <c r="P438" s="37" t="str">
        <f aca="false">IF(ISNUMBER(O438),IF(N438&gt;0,O438/N438,""),"")</f>
        <v/>
      </c>
      <c r="Q438" s="30"/>
    </row>
    <row r="439" customFormat="false" ht="15" hidden="false" customHeight="false" outlineLevel="0" collapsed="false">
      <c r="A439" s="29"/>
      <c r="B439" s="30"/>
      <c r="C439" s="30"/>
      <c r="D439" s="31"/>
      <c r="E439" s="31"/>
      <c r="F439" s="31"/>
      <c r="G439" s="32"/>
      <c r="H439" s="33"/>
      <c r="I439" s="30"/>
      <c r="J439" s="34" t="str">
        <f aca="false">IF(H439="","",IF(I439="No","Do not trade",IF(H439&gt;=Checklist!$B$14,"Pass","Below min")))</f>
        <v/>
      </c>
      <c r="K439" s="30"/>
      <c r="L439" s="31"/>
      <c r="M439" s="35"/>
      <c r="N439" s="36" t="str">
        <f aca="false">IF(AND(ISNUMBER(D439),ISNUMBER(E439),ISNUMBER(G439)),G439*ABS(D439-E439),"")</f>
        <v/>
      </c>
      <c r="O439" s="36" t="str">
        <f aca="false">IF(AND(K439="Yes",ISNUMBER(L439),ISNUMBER(N439)),(L439-D439)*SIGN(D439-E439)*G439-N(M439),"")</f>
        <v/>
      </c>
      <c r="P439" s="37" t="str">
        <f aca="false">IF(ISNUMBER(O439),IF(N439&gt;0,O439/N439,""),"")</f>
        <v/>
      </c>
      <c r="Q439" s="30"/>
    </row>
    <row r="440" customFormat="false" ht="15" hidden="false" customHeight="false" outlineLevel="0" collapsed="false">
      <c r="A440" s="29"/>
      <c r="B440" s="30"/>
      <c r="C440" s="30"/>
      <c r="D440" s="31"/>
      <c r="E440" s="31"/>
      <c r="F440" s="31"/>
      <c r="G440" s="32"/>
      <c r="H440" s="33"/>
      <c r="I440" s="30"/>
      <c r="J440" s="34" t="str">
        <f aca="false">IF(H440="","",IF(I440="No","Do not trade",IF(H440&gt;=Checklist!$B$14,"Pass","Below min")))</f>
        <v/>
      </c>
      <c r="K440" s="30"/>
      <c r="L440" s="31"/>
      <c r="M440" s="35"/>
      <c r="N440" s="36" t="str">
        <f aca="false">IF(AND(ISNUMBER(D440),ISNUMBER(E440),ISNUMBER(G440)),G440*ABS(D440-E440),"")</f>
        <v/>
      </c>
      <c r="O440" s="36" t="str">
        <f aca="false">IF(AND(K440="Yes",ISNUMBER(L440),ISNUMBER(N440)),(L440-D440)*SIGN(D440-E440)*G440-N(M440),"")</f>
        <v/>
      </c>
      <c r="P440" s="37" t="str">
        <f aca="false">IF(ISNUMBER(O440),IF(N440&gt;0,O440/N440,""),"")</f>
        <v/>
      </c>
      <c r="Q440" s="30"/>
    </row>
    <row r="441" customFormat="false" ht="15" hidden="false" customHeight="false" outlineLevel="0" collapsed="false">
      <c r="A441" s="29"/>
      <c r="B441" s="30"/>
      <c r="C441" s="30"/>
      <c r="D441" s="31"/>
      <c r="E441" s="31"/>
      <c r="F441" s="31"/>
      <c r="G441" s="32"/>
      <c r="H441" s="33"/>
      <c r="I441" s="30"/>
      <c r="J441" s="34" t="str">
        <f aca="false">IF(H441="","",IF(I441="No","Do not trade",IF(H441&gt;=Checklist!$B$14,"Pass","Below min")))</f>
        <v/>
      </c>
      <c r="K441" s="30"/>
      <c r="L441" s="31"/>
      <c r="M441" s="35"/>
      <c r="N441" s="36" t="str">
        <f aca="false">IF(AND(ISNUMBER(D441),ISNUMBER(E441),ISNUMBER(G441)),G441*ABS(D441-E441),"")</f>
        <v/>
      </c>
      <c r="O441" s="36" t="str">
        <f aca="false">IF(AND(K441="Yes",ISNUMBER(L441),ISNUMBER(N441)),(L441-D441)*SIGN(D441-E441)*G441-N(M441),"")</f>
        <v/>
      </c>
      <c r="P441" s="37" t="str">
        <f aca="false">IF(ISNUMBER(O441),IF(N441&gt;0,O441/N441,""),"")</f>
        <v/>
      </c>
      <c r="Q441" s="30"/>
    </row>
    <row r="442" customFormat="false" ht="15" hidden="false" customHeight="false" outlineLevel="0" collapsed="false">
      <c r="A442" s="29"/>
      <c r="B442" s="30"/>
      <c r="C442" s="30"/>
      <c r="D442" s="31"/>
      <c r="E442" s="31"/>
      <c r="F442" s="31"/>
      <c r="G442" s="32"/>
      <c r="H442" s="33"/>
      <c r="I442" s="30"/>
      <c r="J442" s="34" t="str">
        <f aca="false">IF(H442="","",IF(I442="No","Do not trade",IF(H442&gt;=Checklist!$B$14,"Pass","Below min")))</f>
        <v/>
      </c>
      <c r="K442" s="30"/>
      <c r="L442" s="31"/>
      <c r="M442" s="35"/>
      <c r="N442" s="36" t="str">
        <f aca="false">IF(AND(ISNUMBER(D442),ISNUMBER(E442),ISNUMBER(G442)),G442*ABS(D442-E442),"")</f>
        <v/>
      </c>
      <c r="O442" s="36" t="str">
        <f aca="false">IF(AND(K442="Yes",ISNUMBER(L442),ISNUMBER(N442)),(L442-D442)*SIGN(D442-E442)*G442-N(M442),"")</f>
        <v/>
      </c>
      <c r="P442" s="37" t="str">
        <f aca="false">IF(ISNUMBER(O442),IF(N442&gt;0,O442/N442,""),"")</f>
        <v/>
      </c>
      <c r="Q442" s="30"/>
    </row>
    <row r="443" customFormat="false" ht="15" hidden="false" customHeight="false" outlineLevel="0" collapsed="false">
      <c r="A443" s="29"/>
      <c r="B443" s="30"/>
      <c r="C443" s="30"/>
      <c r="D443" s="31"/>
      <c r="E443" s="31"/>
      <c r="F443" s="31"/>
      <c r="G443" s="32"/>
      <c r="H443" s="33"/>
      <c r="I443" s="30"/>
      <c r="J443" s="34" t="str">
        <f aca="false">IF(H443="","",IF(I443="No","Do not trade",IF(H443&gt;=Checklist!$B$14,"Pass","Below min")))</f>
        <v/>
      </c>
      <c r="K443" s="30"/>
      <c r="L443" s="31"/>
      <c r="M443" s="35"/>
      <c r="N443" s="36" t="str">
        <f aca="false">IF(AND(ISNUMBER(D443),ISNUMBER(E443),ISNUMBER(G443)),G443*ABS(D443-E443),"")</f>
        <v/>
      </c>
      <c r="O443" s="36" t="str">
        <f aca="false">IF(AND(K443="Yes",ISNUMBER(L443),ISNUMBER(N443)),(L443-D443)*SIGN(D443-E443)*G443-N(M443),"")</f>
        <v/>
      </c>
      <c r="P443" s="37" t="str">
        <f aca="false">IF(ISNUMBER(O443),IF(N443&gt;0,O443/N443,""),"")</f>
        <v/>
      </c>
      <c r="Q443" s="30"/>
    </row>
    <row r="444" customFormat="false" ht="15" hidden="false" customHeight="false" outlineLevel="0" collapsed="false">
      <c r="A444" s="29"/>
      <c r="B444" s="30"/>
      <c r="C444" s="30"/>
      <c r="D444" s="31"/>
      <c r="E444" s="31"/>
      <c r="F444" s="31"/>
      <c r="G444" s="32"/>
      <c r="H444" s="33"/>
      <c r="I444" s="30"/>
      <c r="J444" s="34" t="str">
        <f aca="false">IF(H444="","",IF(I444="No","Do not trade",IF(H444&gt;=Checklist!$B$14,"Pass","Below min")))</f>
        <v/>
      </c>
      <c r="K444" s="30"/>
      <c r="L444" s="31"/>
      <c r="M444" s="35"/>
      <c r="N444" s="36" t="str">
        <f aca="false">IF(AND(ISNUMBER(D444),ISNUMBER(E444),ISNUMBER(G444)),G444*ABS(D444-E444),"")</f>
        <v/>
      </c>
      <c r="O444" s="36" t="str">
        <f aca="false">IF(AND(K444="Yes",ISNUMBER(L444),ISNUMBER(N444)),(L444-D444)*SIGN(D444-E444)*G444-N(M444),"")</f>
        <v/>
      </c>
      <c r="P444" s="37" t="str">
        <f aca="false">IF(ISNUMBER(O444),IF(N444&gt;0,O444/N444,""),"")</f>
        <v/>
      </c>
      <c r="Q444" s="30"/>
    </row>
    <row r="445" customFormat="false" ht="15" hidden="false" customHeight="false" outlineLevel="0" collapsed="false">
      <c r="A445" s="29"/>
      <c r="B445" s="30"/>
      <c r="C445" s="30"/>
      <c r="D445" s="31"/>
      <c r="E445" s="31"/>
      <c r="F445" s="31"/>
      <c r="G445" s="32"/>
      <c r="H445" s="33"/>
      <c r="I445" s="30"/>
      <c r="J445" s="34" t="str">
        <f aca="false">IF(H445="","",IF(I445="No","Do not trade",IF(H445&gt;=Checklist!$B$14,"Pass","Below min")))</f>
        <v/>
      </c>
      <c r="K445" s="30"/>
      <c r="L445" s="31"/>
      <c r="M445" s="35"/>
      <c r="N445" s="36" t="str">
        <f aca="false">IF(AND(ISNUMBER(D445),ISNUMBER(E445),ISNUMBER(G445)),G445*ABS(D445-E445),"")</f>
        <v/>
      </c>
      <c r="O445" s="36" t="str">
        <f aca="false">IF(AND(K445="Yes",ISNUMBER(L445),ISNUMBER(N445)),(L445-D445)*SIGN(D445-E445)*G445-N(M445),"")</f>
        <v/>
      </c>
      <c r="P445" s="37" t="str">
        <f aca="false">IF(ISNUMBER(O445),IF(N445&gt;0,O445/N445,""),"")</f>
        <v/>
      </c>
      <c r="Q445" s="30"/>
    </row>
    <row r="446" customFormat="false" ht="15" hidden="false" customHeight="false" outlineLevel="0" collapsed="false">
      <c r="A446" s="29"/>
      <c r="B446" s="30"/>
      <c r="C446" s="30"/>
      <c r="D446" s="31"/>
      <c r="E446" s="31"/>
      <c r="F446" s="31"/>
      <c r="G446" s="32"/>
      <c r="H446" s="33"/>
      <c r="I446" s="30"/>
      <c r="J446" s="34" t="str">
        <f aca="false">IF(H446="","",IF(I446="No","Do not trade",IF(H446&gt;=Checklist!$B$14,"Pass","Below min")))</f>
        <v/>
      </c>
      <c r="K446" s="30"/>
      <c r="L446" s="31"/>
      <c r="M446" s="35"/>
      <c r="N446" s="36" t="str">
        <f aca="false">IF(AND(ISNUMBER(D446),ISNUMBER(E446),ISNUMBER(G446)),G446*ABS(D446-E446),"")</f>
        <v/>
      </c>
      <c r="O446" s="36" t="str">
        <f aca="false">IF(AND(K446="Yes",ISNUMBER(L446),ISNUMBER(N446)),(L446-D446)*SIGN(D446-E446)*G446-N(M446),"")</f>
        <v/>
      </c>
      <c r="P446" s="37" t="str">
        <f aca="false">IF(ISNUMBER(O446),IF(N446&gt;0,O446/N446,""),"")</f>
        <v/>
      </c>
      <c r="Q446" s="30"/>
    </row>
    <row r="447" customFormat="false" ht="15" hidden="false" customHeight="false" outlineLevel="0" collapsed="false">
      <c r="A447" s="29"/>
      <c r="B447" s="30"/>
      <c r="C447" s="30"/>
      <c r="D447" s="31"/>
      <c r="E447" s="31"/>
      <c r="F447" s="31"/>
      <c r="G447" s="32"/>
      <c r="H447" s="33"/>
      <c r="I447" s="30"/>
      <c r="J447" s="34" t="str">
        <f aca="false">IF(H447="","",IF(I447="No","Do not trade",IF(H447&gt;=Checklist!$B$14,"Pass","Below min")))</f>
        <v/>
      </c>
      <c r="K447" s="30"/>
      <c r="L447" s="31"/>
      <c r="M447" s="35"/>
      <c r="N447" s="36" t="str">
        <f aca="false">IF(AND(ISNUMBER(D447),ISNUMBER(E447),ISNUMBER(G447)),G447*ABS(D447-E447),"")</f>
        <v/>
      </c>
      <c r="O447" s="36" t="str">
        <f aca="false">IF(AND(K447="Yes",ISNUMBER(L447),ISNUMBER(N447)),(L447-D447)*SIGN(D447-E447)*G447-N(M447),"")</f>
        <v/>
      </c>
      <c r="P447" s="37" t="str">
        <f aca="false">IF(ISNUMBER(O447),IF(N447&gt;0,O447/N447,""),"")</f>
        <v/>
      </c>
      <c r="Q447" s="30"/>
    </row>
    <row r="448" customFormat="false" ht="15" hidden="false" customHeight="false" outlineLevel="0" collapsed="false">
      <c r="A448" s="29"/>
      <c r="B448" s="30"/>
      <c r="C448" s="30"/>
      <c r="D448" s="31"/>
      <c r="E448" s="31"/>
      <c r="F448" s="31"/>
      <c r="G448" s="32"/>
      <c r="H448" s="33"/>
      <c r="I448" s="30"/>
      <c r="J448" s="34" t="str">
        <f aca="false">IF(H448="","",IF(I448="No","Do not trade",IF(H448&gt;=Checklist!$B$14,"Pass","Below min")))</f>
        <v/>
      </c>
      <c r="K448" s="30"/>
      <c r="L448" s="31"/>
      <c r="M448" s="35"/>
      <c r="N448" s="36" t="str">
        <f aca="false">IF(AND(ISNUMBER(D448),ISNUMBER(E448),ISNUMBER(G448)),G448*ABS(D448-E448),"")</f>
        <v/>
      </c>
      <c r="O448" s="36" t="str">
        <f aca="false">IF(AND(K448="Yes",ISNUMBER(L448),ISNUMBER(N448)),(L448-D448)*SIGN(D448-E448)*G448-N(M448),"")</f>
        <v/>
      </c>
      <c r="P448" s="37" t="str">
        <f aca="false">IF(ISNUMBER(O448),IF(N448&gt;0,O448/N448,""),"")</f>
        <v/>
      </c>
      <c r="Q448" s="30"/>
    </row>
    <row r="449" customFormat="false" ht="15" hidden="false" customHeight="false" outlineLevel="0" collapsed="false">
      <c r="A449" s="29"/>
      <c r="B449" s="30"/>
      <c r="C449" s="30"/>
      <c r="D449" s="31"/>
      <c r="E449" s="31"/>
      <c r="F449" s="31"/>
      <c r="G449" s="32"/>
      <c r="H449" s="33"/>
      <c r="I449" s="30"/>
      <c r="J449" s="34" t="str">
        <f aca="false">IF(H449="","",IF(I449="No","Do not trade",IF(H449&gt;=Checklist!$B$14,"Pass","Below min")))</f>
        <v/>
      </c>
      <c r="K449" s="30"/>
      <c r="L449" s="31"/>
      <c r="M449" s="35"/>
      <c r="N449" s="36" t="str">
        <f aca="false">IF(AND(ISNUMBER(D449),ISNUMBER(E449),ISNUMBER(G449)),G449*ABS(D449-E449),"")</f>
        <v/>
      </c>
      <c r="O449" s="36" t="str">
        <f aca="false">IF(AND(K449="Yes",ISNUMBER(L449),ISNUMBER(N449)),(L449-D449)*SIGN(D449-E449)*G449-N(M449),"")</f>
        <v/>
      </c>
      <c r="P449" s="37" t="str">
        <f aca="false">IF(ISNUMBER(O449),IF(N449&gt;0,O449/N449,""),"")</f>
        <v/>
      </c>
      <c r="Q449" s="30"/>
    </row>
    <row r="450" customFormat="false" ht="15" hidden="false" customHeight="false" outlineLevel="0" collapsed="false">
      <c r="A450" s="29"/>
      <c r="B450" s="30"/>
      <c r="C450" s="30"/>
      <c r="D450" s="31"/>
      <c r="E450" s="31"/>
      <c r="F450" s="31"/>
      <c r="G450" s="32"/>
      <c r="H450" s="33"/>
      <c r="I450" s="30"/>
      <c r="J450" s="34" t="str">
        <f aca="false">IF(H450="","",IF(I450="No","Do not trade",IF(H450&gt;=Checklist!$B$14,"Pass","Below min")))</f>
        <v/>
      </c>
      <c r="K450" s="30"/>
      <c r="L450" s="31"/>
      <c r="M450" s="35"/>
      <c r="N450" s="36" t="str">
        <f aca="false">IF(AND(ISNUMBER(D450),ISNUMBER(E450),ISNUMBER(G450)),G450*ABS(D450-E450),"")</f>
        <v/>
      </c>
      <c r="O450" s="36" t="str">
        <f aca="false">IF(AND(K450="Yes",ISNUMBER(L450),ISNUMBER(N450)),(L450-D450)*SIGN(D450-E450)*G450-N(M450),"")</f>
        <v/>
      </c>
      <c r="P450" s="37" t="str">
        <f aca="false">IF(ISNUMBER(O450),IF(N450&gt;0,O450/N450,""),"")</f>
        <v/>
      </c>
      <c r="Q450" s="30"/>
    </row>
    <row r="451" customFormat="false" ht="15" hidden="false" customHeight="false" outlineLevel="0" collapsed="false">
      <c r="A451" s="29"/>
      <c r="B451" s="30"/>
      <c r="C451" s="30"/>
      <c r="D451" s="31"/>
      <c r="E451" s="31"/>
      <c r="F451" s="31"/>
      <c r="G451" s="32"/>
      <c r="H451" s="33"/>
      <c r="I451" s="30"/>
      <c r="J451" s="34" t="str">
        <f aca="false">IF(H451="","",IF(I451="No","Do not trade",IF(H451&gt;=Checklist!$B$14,"Pass","Below min")))</f>
        <v/>
      </c>
      <c r="K451" s="30"/>
      <c r="L451" s="31"/>
      <c r="M451" s="35"/>
      <c r="N451" s="36" t="str">
        <f aca="false">IF(AND(ISNUMBER(D451),ISNUMBER(E451),ISNUMBER(G451)),G451*ABS(D451-E451),"")</f>
        <v/>
      </c>
      <c r="O451" s="36" t="str">
        <f aca="false">IF(AND(K451="Yes",ISNUMBER(L451),ISNUMBER(N451)),(L451-D451)*SIGN(D451-E451)*G451-N(M451),"")</f>
        <v/>
      </c>
      <c r="P451" s="37" t="str">
        <f aca="false">IF(ISNUMBER(O451),IF(N451&gt;0,O451/N451,""),"")</f>
        <v/>
      </c>
      <c r="Q451" s="30"/>
    </row>
    <row r="452" customFormat="false" ht="15" hidden="false" customHeight="false" outlineLevel="0" collapsed="false">
      <c r="A452" s="29"/>
      <c r="B452" s="30"/>
      <c r="C452" s="30"/>
      <c r="D452" s="31"/>
      <c r="E452" s="31"/>
      <c r="F452" s="31"/>
      <c r="G452" s="32"/>
      <c r="H452" s="33"/>
      <c r="I452" s="30"/>
      <c r="J452" s="34" t="str">
        <f aca="false">IF(H452="","",IF(I452="No","Do not trade",IF(H452&gt;=Checklist!$B$14,"Pass","Below min")))</f>
        <v/>
      </c>
      <c r="K452" s="30"/>
      <c r="L452" s="31"/>
      <c r="M452" s="35"/>
      <c r="N452" s="36" t="str">
        <f aca="false">IF(AND(ISNUMBER(D452),ISNUMBER(E452),ISNUMBER(G452)),G452*ABS(D452-E452),"")</f>
        <v/>
      </c>
      <c r="O452" s="36" t="str">
        <f aca="false">IF(AND(K452="Yes",ISNUMBER(L452),ISNUMBER(N452)),(L452-D452)*SIGN(D452-E452)*G452-N(M452),"")</f>
        <v/>
      </c>
      <c r="P452" s="37" t="str">
        <f aca="false">IF(ISNUMBER(O452),IF(N452&gt;0,O452/N452,""),"")</f>
        <v/>
      </c>
      <c r="Q452" s="30"/>
    </row>
    <row r="453" customFormat="false" ht="15" hidden="false" customHeight="false" outlineLevel="0" collapsed="false">
      <c r="A453" s="29"/>
      <c r="B453" s="30"/>
      <c r="C453" s="30"/>
      <c r="D453" s="31"/>
      <c r="E453" s="31"/>
      <c r="F453" s="31"/>
      <c r="G453" s="32"/>
      <c r="H453" s="33"/>
      <c r="I453" s="30"/>
      <c r="J453" s="34" t="str">
        <f aca="false">IF(H453="","",IF(I453="No","Do not trade",IF(H453&gt;=Checklist!$B$14,"Pass","Below min")))</f>
        <v/>
      </c>
      <c r="K453" s="30"/>
      <c r="L453" s="31"/>
      <c r="M453" s="35"/>
      <c r="N453" s="36" t="str">
        <f aca="false">IF(AND(ISNUMBER(D453),ISNUMBER(E453),ISNUMBER(G453)),G453*ABS(D453-E453),"")</f>
        <v/>
      </c>
      <c r="O453" s="36" t="str">
        <f aca="false">IF(AND(K453="Yes",ISNUMBER(L453),ISNUMBER(N453)),(L453-D453)*SIGN(D453-E453)*G453-N(M453),"")</f>
        <v/>
      </c>
      <c r="P453" s="37" t="str">
        <f aca="false">IF(ISNUMBER(O453),IF(N453&gt;0,O453/N453,""),"")</f>
        <v/>
      </c>
      <c r="Q453" s="30"/>
    </row>
    <row r="454" customFormat="false" ht="15" hidden="false" customHeight="false" outlineLevel="0" collapsed="false">
      <c r="A454" s="29"/>
      <c r="B454" s="30"/>
      <c r="C454" s="30"/>
      <c r="D454" s="31"/>
      <c r="E454" s="31"/>
      <c r="F454" s="31"/>
      <c r="G454" s="32"/>
      <c r="H454" s="33"/>
      <c r="I454" s="30"/>
      <c r="J454" s="34" t="str">
        <f aca="false">IF(H454="","",IF(I454="No","Do not trade",IF(H454&gt;=Checklist!$B$14,"Pass","Below min")))</f>
        <v/>
      </c>
      <c r="K454" s="30"/>
      <c r="L454" s="31"/>
      <c r="M454" s="35"/>
      <c r="N454" s="36" t="str">
        <f aca="false">IF(AND(ISNUMBER(D454),ISNUMBER(E454),ISNUMBER(G454)),G454*ABS(D454-E454),"")</f>
        <v/>
      </c>
      <c r="O454" s="36" t="str">
        <f aca="false">IF(AND(K454="Yes",ISNUMBER(L454),ISNUMBER(N454)),(L454-D454)*SIGN(D454-E454)*G454-N(M454),"")</f>
        <v/>
      </c>
      <c r="P454" s="37" t="str">
        <f aca="false">IF(ISNUMBER(O454),IF(N454&gt;0,O454/N454,""),"")</f>
        <v/>
      </c>
      <c r="Q454" s="30"/>
    </row>
    <row r="455" customFormat="false" ht="15" hidden="false" customHeight="false" outlineLevel="0" collapsed="false">
      <c r="A455" s="29"/>
      <c r="B455" s="30"/>
      <c r="C455" s="30"/>
      <c r="D455" s="31"/>
      <c r="E455" s="31"/>
      <c r="F455" s="31"/>
      <c r="G455" s="32"/>
      <c r="H455" s="33"/>
      <c r="I455" s="30"/>
      <c r="J455" s="34" t="str">
        <f aca="false">IF(H455="","",IF(I455="No","Do not trade",IF(H455&gt;=Checklist!$B$14,"Pass","Below min")))</f>
        <v/>
      </c>
      <c r="K455" s="30"/>
      <c r="L455" s="31"/>
      <c r="M455" s="35"/>
      <c r="N455" s="36" t="str">
        <f aca="false">IF(AND(ISNUMBER(D455),ISNUMBER(E455),ISNUMBER(G455)),G455*ABS(D455-E455),"")</f>
        <v/>
      </c>
      <c r="O455" s="36" t="str">
        <f aca="false">IF(AND(K455="Yes",ISNUMBER(L455),ISNUMBER(N455)),(L455-D455)*SIGN(D455-E455)*G455-N(M455),"")</f>
        <v/>
      </c>
      <c r="P455" s="37" t="str">
        <f aca="false">IF(ISNUMBER(O455),IF(N455&gt;0,O455/N455,""),"")</f>
        <v/>
      </c>
      <c r="Q455" s="30"/>
    </row>
    <row r="456" customFormat="false" ht="15" hidden="false" customHeight="false" outlineLevel="0" collapsed="false">
      <c r="A456" s="29"/>
      <c r="B456" s="30"/>
      <c r="C456" s="30"/>
      <c r="D456" s="31"/>
      <c r="E456" s="31"/>
      <c r="F456" s="31"/>
      <c r="G456" s="32"/>
      <c r="H456" s="33"/>
      <c r="I456" s="30"/>
      <c r="J456" s="34" t="str">
        <f aca="false">IF(H456="","",IF(I456="No","Do not trade",IF(H456&gt;=Checklist!$B$14,"Pass","Below min")))</f>
        <v/>
      </c>
      <c r="K456" s="30"/>
      <c r="L456" s="31"/>
      <c r="M456" s="35"/>
      <c r="N456" s="36" t="str">
        <f aca="false">IF(AND(ISNUMBER(D456),ISNUMBER(E456),ISNUMBER(G456)),G456*ABS(D456-E456),"")</f>
        <v/>
      </c>
      <c r="O456" s="36" t="str">
        <f aca="false">IF(AND(K456="Yes",ISNUMBER(L456),ISNUMBER(N456)),(L456-D456)*SIGN(D456-E456)*G456-N(M456),"")</f>
        <v/>
      </c>
      <c r="P456" s="37" t="str">
        <f aca="false">IF(ISNUMBER(O456),IF(N456&gt;0,O456/N456,""),"")</f>
        <v/>
      </c>
      <c r="Q456" s="30"/>
    </row>
    <row r="457" customFormat="false" ht="15" hidden="false" customHeight="false" outlineLevel="0" collapsed="false">
      <c r="A457" s="29"/>
      <c r="B457" s="30"/>
      <c r="C457" s="30"/>
      <c r="D457" s="31"/>
      <c r="E457" s="31"/>
      <c r="F457" s="31"/>
      <c r="G457" s="32"/>
      <c r="H457" s="33"/>
      <c r="I457" s="30"/>
      <c r="J457" s="34" t="str">
        <f aca="false">IF(H457="","",IF(I457="No","Do not trade",IF(H457&gt;=Checklist!$B$14,"Pass","Below min")))</f>
        <v/>
      </c>
      <c r="K457" s="30"/>
      <c r="L457" s="31"/>
      <c r="M457" s="35"/>
      <c r="N457" s="36" t="str">
        <f aca="false">IF(AND(ISNUMBER(D457),ISNUMBER(E457),ISNUMBER(G457)),G457*ABS(D457-E457),"")</f>
        <v/>
      </c>
      <c r="O457" s="36" t="str">
        <f aca="false">IF(AND(K457="Yes",ISNUMBER(L457),ISNUMBER(N457)),(L457-D457)*SIGN(D457-E457)*G457-N(M457),"")</f>
        <v/>
      </c>
      <c r="P457" s="37" t="str">
        <f aca="false">IF(ISNUMBER(O457),IF(N457&gt;0,O457/N457,""),"")</f>
        <v/>
      </c>
      <c r="Q457" s="30"/>
    </row>
    <row r="458" customFormat="false" ht="15" hidden="false" customHeight="false" outlineLevel="0" collapsed="false">
      <c r="A458" s="29"/>
      <c r="B458" s="30"/>
      <c r="C458" s="30"/>
      <c r="D458" s="31"/>
      <c r="E458" s="31"/>
      <c r="F458" s="31"/>
      <c r="G458" s="32"/>
      <c r="H458" s="33"/>
      <c r="I458" s="30"/>
      <c r="J458" s="34" t="str">
        <f aca="false">IF(H458="","",IF(I458="No","Do not trade",IF(H458&gt;=Checklist!$B$14,"Pass","Below min")))</f>
        <v/>
      </c>
      <c r="K458" s="30"/>
      <c r="L458" s="31"/>
      <c r="M458" s="35"/>
      <c r="N458" s="36" t="str">
        <f aca="false">IF(AND(ISNUMBER(D458),ISNUMBER(E458),ISNUMBER(G458)),G458*ABS(D458-E458),"")</f>
        <v/>
      </c>
      <c r="O458" s="36" t="str">
        <f aca="false">IF(AND(K458="Yes",ISNUMBER(L458),ISNUMBER(N458)),(L458-D458)*SIGN(D458-E458)*G458-N(M458),"")</f>
        <v/>
      </c>
      <c r="P458" s="37" t="str">
        <f aca="false">IF(ISNUMBER(O458),IF(N458&gt;0,O458/N458,""),"")</f>
        <v/>
      </c>
      <c r="Q458" s="30"/>
    </row>
    <row r="459" customFormat="false" ht="15" hidden="false" customHeight="false" outlineLevel="0" collapsed="false">
      <c r="A459" s="29"/>
      <c r="B459" s="30"/>
      <c r="C459" s="30"/>
      <c r="D459" s="31"/>
      <c r="E459" s="31"/>
      <c r="F459" s="31"/>
      <c r="G459" s="32"/>
      <c r="H459" s="33"/>
      <c r="I459" s="30"/>
      <c r="J459" s="34" t="str">
        <f aca="false">IF(H459="","",IF(I459="No","Do not trade",IF(H459&gt;=Checklist!$B$14,"Pass","Below min")))</f>
        <v/>
      </c>
      <c r="K459" s="30"/>
      <c r="L459" s="31"/>
      <c r="M459" s="35"/>
      <c r="N459" s="36" t="str">
        <f aca="false">IF(AND(ISNUMBER(D459),ISNUMBER(E459),ISNUMBER(G459)),G459*ABS(D459-E459),"")</f>
        <v/>
      </c>
      <c r="O459" s="36" t="str">
        <f aca="false">IF(AND(K459="Yes",ISNUMBER(L459),ISNUMBER(N459)),(L459-D459)*SIGN(D459-E459)*G459-N(M459),"")</f>
        <v/>
      </c>
      <c r="P459" s="37" t="str">
        <f aca="false">IF(ISNUMBER(O459),IF(N459&gt;0,O459/N459,""),"")</f>
        <v/>
      </c>
      <c r="Q459" s="30"/>
    </row>
    <row r="460" customFormat="false" ht="15" hidden="false" customHeight="false" outlineLevel="0" collapsed="false">
      <c r="A460" s="29"/>
      <c r="B460" s="30"/>
      <c r="C460" s="30"/>
      <c r="D460" s="31"/>
      <c r="E460" s="31"/>
      <c r="F460" s="31"/>
      <c r="G460" s="32"/>
      <c r="H460" s="33"/>
      <c r="I460" s="30"/>
      <c r="J460" s="34" t="str">
        <f aca="false">IF(H460="","",IF(I460="No","Do not trade",IF(H460&gt;=Checklist!$B$14,"Pass","Below min")))</f>
        <v/>
      </c>
      <c r="K460" s="30"/>
      <c r="L460" s="31"/>
      <c r="M460" s="35"/>
      <c r="N460" s="36" t="str">
        <f aca="false">IF(AND(ISNUMBER(D460),ISNUMBER(E460),ISNUMBER(G460)),G460*ABS(D460-E460),"")</f>
        <v/>
      </c>
      <c r="O460" s="36" t="str">
        <f aca="false">IF(AND(K460="Yes",ISNUMBER(L460),ISNUMBER(N460)),(L460-D460)*SIGN(D460-E460)*G460-N(M460),"")</f>
        <v/>
      </c>
      <c r="P460" s="37" t="str">
        <f aca="false">IF(ISNUMBER(O460),IF(N460&gt;0,O460/N460,""),"")</f>
        <v/>
      </c>
      <c r="Q460" s="30"/>
    </row>
    <row r="461" customFormat="false" ht="15" hidden="false" customHeight="false" outlineLevel="0" collapsed="false">
      <c r="A461" s="29"/>
      <c r="B461" s="30"/>
      <c r="C461" s="30"/>
      <c r="D461" s="31"/>
      <c r="E461" s="31"/>
      <c r="F461" s="31"/>
      <c r="G461" s="32"/>
      <c r="H461" s="33"/>
      <c r="I461" s="30"/>
      <c r="J461" s="34" t="str">
        <f aca="false">IF(H461="","",IF(I461="No","Do not trade",IF(H461&gt;=Checklist!$B$14,"Pass","Below min")))</f>
        <v/>
      </c>
      <c r="K461" s="30"/>
      <c r="L461" s="31"/>
      <c r="M461" s="35"/>
      <c r="N461" s="36" t="str">
        <f aca="false">IF(AND(ISNUMBER(D461),ISNUMBER(E461),ISNUMBER(G461)),G461*ABS(D461-E461),"")</f>
        <v/>
      </c>
      <c r="O461" s="36" t="str">
        <f aca="false">IF(AND(K461="Yes",ISNUMBER(L461),ISNUMBER(N461)),(L461-D461)*SIGN(D461-E461)*G461-N(M461),"")</f>
        <v/>
      </c>
      <c r="P461" s="37" t="str">
        <f aca="false">IF(ISNUMBER(O461),IF(N461&gt;0,O461/N461,""),"")</f>
        <v/>
      </c>
      <c r="Q461" s="30"/>
    </row>
    <row r="462" customFormat="false" ht="15" hidden="false" customHeight="false" outlineLevel="0" collapsed="false">
      <c r="A462" s="29"/>
      <c r="B462" s="30"/>
      <c r="C462" s="30"/>
      <c r="D462" s="31"/>
      <c r="E462" s="31"/>
      <c r="F462" s="31"/>
      <c r="G462" s="32"/>
      <c r="H462" s="33"/>
      <c r="I462" s="30"/>
      <c r="J462" s="34" t="str">
        <f aca="false">IF(H462="","",IF(I462="No","Do not trade",IF(H462&gt;=Checklist!$B$14,"Pass","Below min")))</f>
        <v/>
      </c>
      <c r="K462" s="30"/>
      <c r="L462" s="31"/>
      <c r="M462" s="35"/>
      <c r="N462" s="36" t="str">
        <f aca="false">IF(AND(ISNUMBER(D462),ISNUMBER(E462),ISNUMBER(G462)),G462*ABS(D462-E462),"")</f>
        <v/>
      </c>
      <c r="O462" s="36" t="str">
        <f aca="false">IF(AND(K462="Yes",ISNUMBER(L462),ISNUMBER(N462)),(L462-D462)*SIGN(D462-E462)*G462-N(M462),"")</f>
        <v/>
      </c>
      <c r="P462" s="37" t="str">
        <f aca="false">IF(ISNUMBER(O462),IF(N462&gt;0,O462/N462,""),"")</f>
        <v/>
      </c>
      <c r="Q462" s="30"/>
    </row>
    <row r="463" customFormat="false" ht="15" hidden="false" customHeight="false" outlineLevel="0" collapsed="false">
      <c r="A463" s="29"/>
      <c r="B463" s="30"/>
      <c r="C463" s="30"/>
      <c r="D463" s="31"/>
      <c r="E463" s="31"/>
      <c r="F463" s="31"/>
      <c r="G463" s="32"/>
      <c r="H463" s="33"/>
      <c r="I463" s="30"/>
      <c r="J463" s="34" t="str">
        <f aca="false">IF(H463="","",IF(I463="No","Do not trade",IF(H463&gt;=Checklist!$B$14,"Pass","Below min")))</f>
        <v/>
      </c>
      <c r="K463" s="30"/>
      <c r="L463" s="31"/>
      <c r="M463" s="35"/>
      <c r="N463" s="36" t="str">
        <f aca="false">IF(AND(ISNUMBER(D463),ISNUMBER(E463),ISNUMBER(G463)),G463*ABS(D463-E463),"")</f>
        <v/>
      </c>
      <c r="O463" s="36" t="str">
        <f aca="false">IF(AND(K463="Yes",ISNUMBER(L463),ISNUMBER(N463)),(L463-D463)*SIGN(D463-E463)*G463-N(M463),"")</f>
        <v/>
      </c>
      <c r="P463" s="37" t="str">
        <f aca="false">IF(ISNUMBER(O463),IF(N463&gt;0,O463/N463,""),"")</f>
        <v/>
      </c>
      <c r="Q463" s="30"/>
    </row>
    <row r="464" customFormat="false" ht="15" hidden="false" customHeight="false" outlineLevel="0" collapsed="false">
      <c r="A464" s="29"/>
      <c r="B464" s="30"/>
      <c r="C464" s="30"/>
      <c r="D464" s="31"/>
      <c r="E464" s="31"/>
      <c r="F464" s="31"/>
      <c r="G464" s="32"/>
      <c r="H464" s="33"/>
      <c r="I464" s="30"/>
      <c r="J464" s="34" t="str">
        <f aca="false">IF(H464="","",IF(I464="No","Do not trade",IF(H464&gt;=Checklist!$B$14,"Pass","Below min")))</f>
        <v/>
      </c>
      <c r="K464" s="30"/>
      <c r="L464" s="31"/>
      <c r="M464" s="35"/>
      <c r="N464" s="36" t="str">
        <f aca="false">IF(AND(ISNUMBER(D464),ISNUMBER(E464),ISNUMBER(G464)),G464*ABS(D464-E464),"")</f>
        <v/>
      </c>
      <c r="O464" s="36" t="str">
        <f aca="false">IF(AND(K464="Yes",ISNUMBER(L464),ISNUMBER(N464)),(L464-D464)*SIGN(D464-E464)*G464-N(M464),"")</f>
        <v/>
      </c>
      <c r="P464" s="37" t="str">
        <f aca="false">IF(ISNUMBER(O464),IF(N464&gt;0,O464/N464,""),"")</f>
        <v/>
      </c>
      <c r="Q464" s="30"/>
    </row>
    <row r="465" customFormat="false" ht="15" hidden="false" customHeight="false" outlineLevel="0" collapsed="false">
      <c r="A465" s="29"/>
      <c r="B465" s="30"/>
      <c r="C465" s="30"/>
      <c r="D465" s="31"/>
      <c r="E465" s="31"/>
      <c r="F465" s="31"/>
      <c r="G465" s="32"/>
      <c r="H465" s="33"/>
      <c r="I465" s="30"/>
      <c r="J465" s="34" t="str">
        <f aca="false">IF(H465="","",IF(I465="No","Do not trade",IF(H465&gt;=Checklist!$B$14,"Pass","Below min")))</f>
        <v/>
      </c>
      <c r="K465" s="30"/>
      <c r="L465" s="31"/>
      <c r="M465" s="35"/>
      <c r="N465" s="36" t="str">
        <f aca="false">IF(AND(ISNUMBER(D465),ISNUMBER(E465),ISNUMBER(G465)),G465*ABS(D465-E465),"")</f>
        <v/>
      </c>
      <c r="O465" s="36" t="str">
        <f aca="false">IF(AND(K465="Yes",ISNUMBER(L465),ISNUMBER(N465)),(L465-D465)*SIGN(D465-E465)*G465-N(M465),"")</f>
        <v/>
      </c>
      <c r="P465" s="37" t="str">
        <f aca="false">IF(ISNUMBER(O465),IF(N465&gt;0,O465/N465,""),"")</f>
        <v/>
      </c>
      <c r="Q465" s="30"/>
    </row>
    <row r="466" customFormat="false" ht="15" hidden="false" customHeight="false" outlineLevel="0" collapsed="false">
      <c r="A466" s="29"/>
      <c r="B466" s="30"/>
      <c r="C466" s="30"/>
      <c r="D466" s="31"/>
      <c r="E466" s="31"/>
      <c r="F466" s="31"/>
      <c r="G466" s="32"/>
      <c r="H466" s="33"/>
      <c r="I466" s="30"/>
      <c r="J466" s="34" t="str">
        <f aca="false">IF(H466="","",IF(I466="No","Do not trade",IF(H466&gt;=Checklist!$B$14,"Pass","Below min")))</f>
        <v/>
      </c>
      <c r="K466" s="30"/>
      <c r="L466" s="31"/>
      <c r="M466" s="35"/>
      <c r="N466" s="36" t="str">
        <f aca="false">IF(AND(ISNUMBER(D466),ISNUMBER(E466),ISNUMBER(G466)),G466*ABS(D466-E466),"")</f>
        <v/>
      </c>
      <c r="O466" s="36" t="str">
        <f aca="false">IF(AND(K466="Yes",ISNUMBER(L466),ISNUMBER(N466)),(L466-D466)*SIGN(D466-E466)*G466-N(M466),"")</f>
        <v/>
      </c>
      <c r="P466" s="37" t="str">
        <f aca="false">IF(ISNUMBER(O466),IF(N466&gt;0,O466/N466,""),"")</f>
        <v/>
      </c>
      <c r="Q466" s="30"/>
    </row>
    <row r="467" customFormat="false" ht="15" hidden="false" customHeight="false" outlineLevel="0" collapsed="false">
      <c r="A467" s="29"/>
      <c r="B467" s="30"/>
      <c r="C467" s="30"/>
      <c r="D467" s="31"/>
      <c r="E467" s="31"/>
      <c r="F467" s="31"/>
      <c r="G467" s="32"/>
      <c r="H467" s="33"/>
      <c r="I467" s="30"/>
      <c r="J467" s="34" t="str">
        <f aca="false">IF(H467="","",IF(I467="No","Do not trade",IF(H467&gt;=Checklist!$B$14,"Pass","Below min")))</f>
        <v/>
      </c>
      <c r="K467" s="30"/>
      <c r="L467" s="31"/>
      <c r="M467" s="35"/>
      <c r="N467" s="36" t="str">
        <f aca="false">IF(AND(ISNUMBER(D467),ISNUMBER(E467),ISNUMBER(G467)),G467*ABS(D467-E467),"")</f>
        <v/>
      </c>
      <c r="O467" s="36" t="str">
        <f aca="false">IF(AND(K467="Yes",ISNUMBER(L467),ISNUMBER(N467)),(L467-D467)*SIGN(D467-E467)*G467-N(M467),"")</f>
        <v/>
      </c>
      <c r="P467" s="37" t="str">
        <f aca="false">IF(ISNUMBER(O467),IF(N467&gt;0,O467/N467,""),"")</f>
        <v/>
      </c>
      <c r="Q467" s="30"/>
    </row>
    <row r="468" customFormat="false" ht="15" hidden="false" customHeight="false" outlineLevel="0" collapsed="false">
      <c r="A468" s="29"/>
      <c r="B468" s="30"/>
      <c r="C468" s="30"/>
      <c r="D468" s="31"/>
      <c r="E468" s="31"/>
      <c r="F468" s="31"/>
      <c r="G468" s="32"/>
      <c r="H468" s="33"/>
      <c r="I468" s="30"/>
      <c r="J468" s="34" t="str">
        <f aca="false">IF(H468="","",IF(I468="No","Do not trade",IF(H468&gt;=Checklist!$B$14,"Pass","Below min")))</f>
        <v/>
      </c>
      <c r="K468" s="30"/>
      <c r="L468" s="31"/>
      <c r="M468" s="35"/>
      <c r="N468" s="36" t="str">
        <f aca="false">IF(AND(ISNUMBER(D468),ISNUMBER(E468),ISNUMBER(G468)),G468*ABS(D468-E468),"")</f>
        <v/>
      </c>
      <c r="O468" s="36" t="str">
        <f aca="false">IF(AND(K468="Yes",ISNUMBER(L468),ISNUMBER(N468)),(L468-D468)*SIGN(D468-E468)*G468-N(M468),"")</f>
        <v/>
      </c>
      <c r="P468" s="37" t="str">
        <f aca="false">IF(ISNUMBER(O468),IF(N468&gt;0,O468/N468,""),"")</f>
        <v/>
      </c>
      <c r="Q468" s="30"/>
    </row>
    <row r="469" customFormat="false" ht="15" hidden="false" customHeight="false" outlineLevel="0" collapsed="false">
      <c r="A469" s="29"/>
      <c r="B469" s="30"/>
      <c r="C469" s="30"/>
      <c r="D469" s="31"/>
      <c r="E469" s="31"/>
      <c r="F469" s="31"/>
      <c r="G469" s="32"/>
      <c r="H469" s="33"/>
      <c r="I469" s="30"/>
      <c r="J469" s="34" t="str">
        <f aca="false">IF(H469="","",IF(I469="No","Do not trade",IF(H469&gt;=Checklist!$B$14,"Pass","Below min")))</f>
        <v/>
      </c>
      <c r="K469" s="30"/>
      <c r="L469" s="31"/>
      <c r="M469" s="35"/>
      <c r="N469" s="36" t="str">
        <f aca="false">IF(AND(ISNUMBER(D469),ISNUMBER(E469),ISNUMBER(G469)),G469*ABS(D469-E469),"")</f>
        <v/>
      </c>
      <c r="O469" s="36" t="str">
        <f aca="false">IF(AND(K469="Yes",ISNUMBER(L469),ISNUMBER(N469)),(L469-D469)*SIGN(D469-E469)*G469-N(M469),"")</f>
        <v/>
      </c>
      <c r="P469" s="37" t="str">
        <f aca="false">IF(ISNUMBER(O469),IF(N469&gt;0,O469/N469,""),"")</f>
        <v/>
      </c>
      <c r="Q469" s="30"/>
    </row>
    <row r="470" customFormat="false" ht="15" hidden="false" customHeight="false" outlineLevel="0" collapsed="false">
      <c r="A470" s="29"/>
      <c r="B470" s="30"/>
      <c r="C470" s="30"/>
      <c r="D470" s="31"/>
      <c r="E470" s="31"/>
      <c r="F470" s="31"/>
      <c r="G470" s="32"/>
      <c r="H470" s="33"/>
      <c r="I470" s="30"/>
      <c r="J470" s="34" t="str">
        <f aca="false">IF(H470="","",IF(I470="No","Do not trade",IF(H470&gt;=Checklist!$B$14,"Pass","Below min")))</f>
        <v/>
      </c>
      <c r="K470" s="30"/>
      <c r="L470" s="31"/>
      <c r="M470" s="35"/>
      <c r="N470" s="36" t="str">
        <f aca="false">IF(AND(ISNUMBER(D470),ISNUMBER(E470),ISNUMBER(G470)),G470*ABS(D470-E470),"")</f>
        <v/>
      </c>
      <c r="O470" s="36" t="str">
        <f aca="false">IF(AND(K470="Yes",ISNUMBER(L470),ISNUMBER(N470)),(L470-D470)*SIGN(D470-E470)*G470-N(M470),"")</f>
        <v/>
      </c>
      <c r="P470" s="37" t="str">
        <f aca="false">IF(ISNUMBER(O470),IF(N470&gt;0,O470/N470,""),"")</f>
        <v/>
      </c>
      <c r="Q470" s="30"/>
    </row>
    <row r="471" customFormat="false" ht="15" hidden="false" customHeight="false" outlineLevel="0" collapsed="false">
      <c r="A471" s="29"/>
      <c r="B471" s="30"/>
      <c r="C471" s="30"/>
      <c r="D471" s="31"/>
      <c r="E471" s="31"/>
      <c r="F471" s="31"/>
      <c r="G471" s="32"/>
      <c r="H471" s="33"/>
      <c r="I471" s="30"/>
      <c r="J471" s="34" t="str">
        <f aca="false">IF(H471="","",IF(I471="No","Do not trade",IF(H471&gt;=Checklist!$B$14,"Pass","Below min")))</f>
        <v/>
      </c>
      <c r="K471" s="30"/>
      <c r="L471" s="31"/>
      <c r="M471" s="35"/>
      <c r="N471" s="36" t="str">
        <f aca="false">IF(AND(ISNUMBER(D471),ISNUMBER(E471),ISNUMBER(G471)),G471*ABS(D471-E471),"")</f>
        <v/>
      </c>
      <c r="O471" s="36" t="str">
        <f aca="false">IF(AND(K471="Yes",ISNUMBER(L471),ISNUMBER(N471)),(L471-D471)*SIGN(D471-E471)*G471-N(M471),"")</f>
        <v/>
      </c>
      <c r="P471" s="37" t="str">
        <f aca="false">IF(ISNUMBER(O471),IF(N471&gt;0,O471/N471,""),"")</f>
        <v/>
      </c>
      <c r="Q471" s="30"/>
    </row>
    <row r="472" customFormat="false" ht="15" hidden="false" customHeight="false" outlineLevel="0" collapsed="false">
      <c r="A472" s="29"/>
      <c r="B472" s="30"/>
      <c r="C472" s="30"/>
      <c r="D472" s="31"/>
      <c r="E472" s="31"/>
      <c r="F472" s="31"/>
      <c r="G472" s="32"/>
      <c r="H472" s="33"/>
      <c r="I472" s="30"/>
      <c r="J472" s="34" t="str">
        <f aca="false">IF(H472="","",IF(I472="No","Do not trade",IF(H472&gt;=Checklist!$B$14,"Pass","Below min")))</f>
        <v/>
      </c>
      <c r="K472" s="30"/>
      <c r="L472" s="31"/>
      <c r="M472" s="35"/>
      <c r="N472" s="36" t="str">
        <f aca="false">IF(AND(ISNUMBER(D472),ISNUMBER(E472),ISNUMBER(G472)),G472*ABS(D472-E472),"")</f>
        <v/>
      </c>
      <c r="O472" s="36" t="str">
        <f aca="false">IF(AND(K472="Yes",ISNUMBER(L472),ISNUMBER(N472)),(L472-D472)*SIGN(D472-E472)*G472-N(M472),"")</f>
        <v/>
      </c>
      <c r="P472" s="37" t="str">
        <f aca="false">IF(ISNUMBER(O472),IF(N472&gt;0,O472/N472,""),"")</f>
        <v/>
      </c>
      <c r="Q472" s="30"/>
    </row>
    <row r="473" customFormat="false" ht="15" hidden="false" customHeight="false" outlineLevel="0" collapsed="false">
      <c r="A473" s="29"/>
      <c r="B473" s="30"/>
      <c r="C473" s="30"/>
      <c r="D473" s="31"/>
      <c r="E473" s="31"/>
      <c r="F473" s="31"/>
      <c r="G473" s="32"/>
      <c r="H473" s="33"/>
      <c r="I473" s="30"/>
      <c r="J473" s="34" t="str">
        <f aca="false">IF(H473="","",IF(I473="No","Do not trade",IF(H473&gt;=Checklist!$B$14,"Pass","Below min")))</f>
        <v/>
      </c>
      <c r="K473" s="30"/>
      <c r="L473" s="31"/>
      <c r="M473" s="35"/>
      <c r="N473" s="36" t="str">
        <f aca="false">IF(AND(ISNUMBER(D473),ISNUMBER(E473),ISNUMBER(G473)),G473*ABS(D473-E473),"")</f>
        <v/>
      </c>
      <c r="O473" s="36" t="str">
        <f aca="false">IF(AND(K473="Yes",ISNUMBER(L473),ISNUMBER(N473)),(L473-D473)*SIGN(D473-E473)*G473-N(M473),"")</f>
        <v/>
      </c>
      <c r="P473" s="37" t="str">
        <f aca="false">IF(ISNUMBER(O473),IF(N473&gt;0,O473/N473,""),"")</f>
        <v/>
      </c>
      <c r="Q473" s="30"/>
    </row>
    <row r="474" customFormat="false" ht="15" hidden="false" customHeight="false" outlineLevel="0" collapsed="false">
      <c r="A474" s="29"/>
      <c r="B474" s="30"/>
      <c r="C474" s="30"/>
      <c r="D474" s="31"/>
      <c r="E474" s="31"/>
      <c r="F474" s="31"/>
      <c r="G474" s="32"/>
      <c r="H474" s="33"/>
      <c r="I474" s="30"/>
      <c r="J474" s="34" t="str">
        <f aca="false">IF(H474="","",IF(I474="No","Do not trade",IF(H474&gt;=Checklist!$B$14,"Pass","Below min")))</f>
        <v/>
      </c>
      <c r="K474" s="30"/>
      <c r="L474" s="31"/>
      <c r="M474" s="35"/>
      <c r="N474" s="36" t="str">
        <f aca="false">IF(AND(ISNUMBER(D474),ISNUMBER(E474),ISNUMBER(G474)),G474*ABS(D474-E474),"")</f>
        <v/>
      </c>
      <c r="O474" s="36" t="str">
        <f aca="false">IF(AND(K474="Yes",ISNUMBER(L474),ISNUMBER(N474)),(L474-D474)*SIGN(D474-E474)*G474-N(M474),"")</f>
        <v/>
      </c>
      <c r="P474" s="37" t="str">
        <f aca="false">IF(ISNUMBER(O474),IF(N474&gt;0,O474/N474,""),"")</f>
        <v/>
      </c>
      <c r="Q474" s="30"/>
    </row>
    <row r="475" customFormat="false" ht="15" hidden="false" customHeight="false" outlineLevel="0" collapsed="false">
      <c r="A475" s="29"/>
      <c r="B475" s="30"/>
      <c r="C475" s="30"/>
      <c r="D475" s="31"/>
      <c r="E475" s="31"/>
      <c r="F475" s="31"/>
      <c r="G475" s="32"/>
      <c r="H475" s="33"/>
      <c r="I475" s="30"/>
      <c r="J475" s="34" t="str">
        <f aca="false">IF(H475="","",IF(I475="No","Do not trade",IF(H475&gt;=Checklist!$B$14,"Pass","Below min")))</f>
        <v/>
      </c>
      <c r="K475" s="30"/>
      <c r="L475" s="31"/>
      <c r="M475" s="35"/>
      <c r="N475" s="36" t="str">
        <f aca="false">IF(AND(ISNUMBER(D475),ISNUMBER(E475),ISNUMBER(G475)),G475*ABS(D475-E475),"")</f>
        <v/>
      </c>
      <c r="O475" s="36" t="str">
        <f aca="false">IF(AND(K475="Yes",ISNUMBER(L475),ISNUMBER(N475)),(L475-D475)*SIGN(D475-E475)*G475-N(M475),"")</f>
        <v/>
      </c>
      <c r="P475" s="37" t="str">
        <f aca="false">IF(ISNUMBER(O475),IF(N475&gt;0,O475/N475,""),"")</f>
        <v/>
      </c>
      <c r="Q475" s="30"/>
    </row>
    <row r="476" customFormat="false" ht="15" hidden="false" customHeight="false" outlineLevel="0" collapsed="false">
      <c r="A476" s="29"/>
      <c r="B476" s="30"/>
      <c r="C476" s="30"/>
      <c r="D476" s="31"/>
      <c r="E476" s="31"/>
      <c r="F476" s="31"/>
      <c r="G476" s="32"/>
      <c r="H476" s="33"/>
      <c r="I476" s="30"/>
      <c r="J476" s="34" t="str">
        <f aca="false">IF(H476="","",IF(I476="No","Do not trade",IF(H476&gt;=Checklist!$B$14,"Pass","Below min")))</f>
        <v/>
      </c>
      <c r="K476" s="30"/>
      <c r="L476" s="31"/>
      <c r="M476" s="35"/>
      <c r="N476" s="36" t="str">
        <f aca="false">IF(AND(ISNUMBER(D476),ISNUMBER(E476),ISNUMBER(G476)),G476*ABS(D476-E476),"")</f>
        <v/>
      </c>
      <c r="O476" s="36" t="str">
        <f aca="false">IF(AND(K476="Yes",ISNUMBER(L476),ISNUMBER(N476)),(L476-D476)*SIGN(D476-E476)*G476-N(M476),"")</f>
        <v/>
      </c>
      <c r="P476" s="37" t="str">
        <f aca="false">IF(ISNUMBER(O476),IF(N476&gt;0,O476/N476,""),"")</f>
        <v/>
      </c>
      <c r="Q476" s="30"/>
    </row>
    <row r="477" customFormat="false" ht="15" hidden="false" customHeight="false" outlineLevel="0" collapsed="false">
      <c r="A477" s="29"/>
      <c r="B477" s="30"/>
      <c r="C477" s="30"/>
      <c r="D477" s="31"/>
      <c r="E477" s="31"/>
      <c r="F477" s="31"/>
      <c r="G477" s="32"/>
      <c r="H477" s="33"/>
      <c r="I477" s="30"/>
      <c r="J477" s="34" t="str">
        <f aca="false">IF(H477="","",IF(I477="No","Do not trade",IF(H477&gt;=Checklist!$B$14,"Pass","Below min")))</f>
        <v/>
      </c>
      <c r="K477" s="30"/>
      <c r="L477" s="31"/>
      <c r="M477" s="35"/>
      <c r="N477" s="36" t="str">
        <f aca="false">IF(AND(ISNUMBER(D477),ISNUMBER(E477),ISNUMBER(G477)),G477*ABS(D477-E477),"")</f>
        <v/>
      </c>
      <c r="O477" s="36" t="str">
        <f aca="false">IF(AND(K477="Yes",ISNUMBER(L477),ISNUMBER(N477)),(L477-D477)*SIGN(D477-E477)*G477-N(M477),"")</f>
        <v/>
      </c>
      <c r="P477" s="37" t="str">
        <f aca="false">IF(ISNUMBER(O477),IF(N477&gt;0,O477/N477,""),"")</f>
        <v/>
      </c>
      <c r="Q477" s="30"/>
    </row>
    <row r="478" customFormat="false" ht="15" hidden="false" customHeight="false" outlineLevel="0" collapsed="false">
      <c r="A478" s="29"/>
      <c r="B478" s="30"/>
      <c r="C478" s="30"/>
      <c r="D478" s="31"/>
      <c r="E478" s="31"/>
      <c r="F478" s="31"/>
      <c r="G478" s="32"/>
      <c r="H478" s="33"/>
      <c r="I478" s="30"/>
      <c r="J478" s="34" t="str">
        <f aca="false">IF(H478="","",IF(I478="No","Do not trade",IF(H478&gt;=Checklist!$B$14,"Pass","Below min")))</f>
        <v/>
      </c>
      <c r="K478" s="30"/>
      <c r="L478" s="31"/>
      <c r="M478" s="35"/>
      <c r="N478" s="36" t="str">
        <f aca="false">IF(AND(ISNUMBER(D478),ISNUMBER(E478),ISNUMBER(G478)),G478*ABS(D478-E478),"")</f>
        <v/>
      </c>
      <c r="O478" s="36" t="str">
        <f aca="false">IF(AND(K478="Yes",ISNUMBER(L478),ISNUMBER(N478)),(L478-D478)*SIGN(D478-E478)*G478-N(M478),"")</f>
        <v/>
      </c>
      <c r="P478" s="37" t="str">
        <f aca="false">IF(ISNUMBER(O478),IF(N478&gt;0,O478/N478,""),"")</f>
        <v/>
      </c>
      <c r="Q478" s="30"/>
    </row>
    <row r="479" customFormat="false" ht="15" hidden="false" customHeight="false" outlineLevel="0" collapsed="false">
      <c r="A479" s="29"/>
      <c r="B479" s="30"/>
      <c r="C479" s="30"/>
      <c r="D479" s="31"/>
      <c r="E479" s="31"/>
      <c r="F479" s="31"/>
      <c r="G479" s="32"/>
      <c r="H479" s="33"/>
      <c r="I479" s="30"/>
      <c r="J479" s="34" t="str">
        <f aca="false">IF(H479="","",IF(I479="No","Do not trade",IF(H479&gt;=Checklist!$B$14,"Pass","Below min")))</f>
        <v/>
      </c>
      <c r="K479" s="30"/>
      <c r="L479" s="31"/>
      <c r="M479" s="35"/>
      <c r="N479" s="36" t="str">
        <f aca="false">IF(AND(ISNUMBER(D479),ISNUMBER(E479),ISNUMBER(G479)),G479*ABS(D479-E479),"")</f>
        <v/>
      </c>
      <c r="O479" s="36" t="str">
        <f aca="false">IF(AND(K479="Yes",ISNUMBER(L479),ISNUMBER(N479)),(L479-D479)*SIGN(D479-E479)*G479-N(M479),"")</f>
        <v/>
      </c>
      <c r="P479" s="37" t="str">
        <f aca="false">IF(ISNUMBER(O479),IF(N479&gt;0,O479/N479,""),"")</f>
        <v/>
      </c>
      <c r="Q479" s="30"/>
    </row>
    <row r="480" customFormat="false" ht="15" hidden="false" customHeight="false" outlineLevel="0" collapsed="false">
      <c r="A480" s="29"/>
      <c r="B480" s="30"/>
      <c r="C480" s="30"/>
      <c r="D480" s="31"/>
      <c r="E480" s="31"/>
      <c r="F480" s="31"/>
      <c r="G480" s="32"/>
      <c r="H480" s="33"/>
      <c r="I480" s="30"/>
      <c r="J480" s="34" t="str">
        <f aca="false">IF(H480="","",IF(I480="No","Do not trade",IF(H480&gt;=Checklist!$B$14,"Pass","Below min")))</f>
        <v/>
      </c>
      <c r="K480" s="30"/>
      <c r="L480" s="31"/>
      <c r="M480" s="35"/>
      <c r="N480" s="36" t="str">
        <f aca="false">IF(AND(ISNUMBER(D480),ISNUMBER(E480),ISNUMBER(G480)),G480*ABS(D480-E480),"")</f>
        <v/>
      </c>
      <c r="O480" s="36" t="str">
        <f aca="false">IF(AND(K480="Yes",ISNUMBER(L480),ISNUMBER(N480)),(L480-D480)*SIGN(D480-E480)*G480-N(M480),"")</f>
        <v/>
      </c>
      <c r="P480" s="37" t="str">
        <f aca="false">IF(ISNUMBER(O480),IF(N480&gt;0,O480/N480,""),"")</f>
        <v/>
      </c>
      <c r="Q480" s="30"/>
    </row>
    <row r="481" customFormat="false" ht="15" hidden="false" customHeight="false" outlineLevel="0" collapsed="false">
      <c r="A481" s="29"/>
      <c r="B481" s="30"/>
      <c r="C481" s="30"/>
      <c r="D481" s="31"/>
      <c r="E481" s="31"/>
      <c r="F481" s="31"/>
      <c r="G481" s="32"/>
      <c r="H481" s="33"/>
      <c r="I481" s="30"/>
      <c r="J481" s="34" t="str">
        <f aca="false">IF(H481="","",IF(I481="No","Do not trade",IF(H481&gt;=Checklist!$B$14,"Pass","Below min")))</f>
        <v/>
      </c>
      <c r="K481" s="30"/>
      <c r="L481" s="31"/>
      <c r="M481" s="35"/>
      <c r="N481" s="36" t="str">
        <f aca="false">IF(AND(ISNUMBER(D481),ISNUMBER(E481),ISNUMBER(G481)),G481*ABS(D481-E481),"")</f>
        <v/>
      </c>
      <c r="O481" s="36" t="str">
        <f aca="false">IF(AND(K481="Yes",ISNUMBER(L481),ISNUMBER(N481)),(L481-D481)*SIGN(D481-E481)*G481-N(M481),"")</f>
        <v/>
      </c>
      <c r="P481" s="37" t="str">
        <f aca="false">IF(ISNUMBER(O481),IF(N481&gt;0,O481/N481,""),"")</f>
        <v/>
      </c>
      <c r="Q481" s="30"/>
    </row>
    <row r="482" customFormat="false" ht="15" hidden="false" customHeight="false" outlineLevel="0" collapsed="false">
      <c r="A482" s="29"/>
      <c r="B482" s="30"/>
      <c r="C482" s="30"/>
      <c r="D482" s="31"/>
      <c r="E482" s="31"/>
      <c r="F482" s="31"/>
      <c r="G482" s="32"/>
      <c r="H482" s="33"/>
      <c r="I482" s="30"/>
      <c r="J482" s="34" t="str">
        <f aca="false">IF(H482="","",IF(I482="No","Do not trade",IF(H482&gt;=Checklist!$B$14,"Pass","Below min")))</f>
        <v/>
      </c>
      <c r="K482" s="30"/>
      <c r="L482" s="31"/>
      <c r="M482" s="35"/>
      <c r="N482" s="36" t="str">
        <f aca="false">IF(AND(ISNUMBER(D482),ISNUMBER(E482),ISNUMBER(G482)),G482*ABS(D482-E482),"")</f>
        <v/>
      </c>
      <c r="O482" s="36" t="str">
        <f aca="false">IF(AND(K482="Yes",ISNUMBER(L482),ISNUMBER(N482)),(L482-D482)*SIGN(D482-E482)*G482-N(M482),"")</f>
        <v/>
      </c>
      <c r="P482" s="37" t="str">
        <f aca="false">IF(ISNUMBER(O482),IF(N482&gt;0,O482/N482,""),"")</f>
        <v/>
      </c>
      <c r="Q482" s="30"/>
    </row>
    <row r="483" customFormat="false" ht="15" hidden="false" customHeight="false" outlineLevel="0" collapsed="false">
      <c r="A483" s="29"/>
      <c r="B483" s="30"/>
      <c r="C483" s="30"/>
      <c r="D483" s="31"/>
      <c r="E483" s="31"/>
      <c r="F483" s="31"/>
      <c r="G483" s="32"/>
      <c r="H483" s="33"/>
      <c r="I483" s="30"/>
      <c r="J483" s="34" t="str">
        <f aca="false">IF(H483="","",IF(I483="No","Do not trade",IF(H483&gt;=Checklist!$B$14,"Pass","Below min")))</f>
        <v/>
      </c>
      <c r="K483" s="30"/>
      <c r="L483" s="31"/>
      <c r="M483" s="35"/>
      <c r="N483" s="36" t="str">
        <f aca="false">IF(AND(ISNUMBER(D483),ISNUMBER(E483),ISNUMBER(G483)),G483*ABS(D483-E483),"")</f>
        <v/>
      </c>
      <c r="O483" s="36" t="str">
        <f aca="false">IF(AND(K483="Yes",ISNUMBER(L483),ISNUMBER(N483)),(L483-D483)*SIGN(D483-E483)*G483-N(M483),"")</f>
        <v/>
      </c>
      <c r="P483" s="37" t="str">
        <f aca="false">IF(ISNUMBER(O483),IF(N483&gt;0,O483/N483,""),"")</f>
        <v/>
      </c>
      <c r="Q483" s="30"/>
    </row>
    <row r="484" customFormat="false" ht="15" hidden="false" customHeight="false" outlineLevel="0" collapsed="false">
      <c r="A484" s="29"/>
      <c r="B484" s="30"/>
      <c r="C484" s="30"/>
      <c r="D484" s="31"/>
      <c r="E484" s="31"/>
      <c r="F484" s="31"/>
      <c r="G484" s="32"/>
      <c r="H484" s="33"/>
      <c r="I484" s="30"/>
      <c r="J484" s="34" t="str">
        <f aca="false">IF(H484="","",IF(I484="No","Do not trade",IF(H484&gt;=Checklist!$B$14,"Pass","Below min")))</f>
        <v/>
      </c>
      <c r="K484" s="30"/>
      <c r="L484" s="31"/>
      <c r="M484" s="35"/>
      <c r="N484" s="36" t="str">
        <f aca="false">IF(AND(ISNUMBER(D484),ISNUMBER(E484),ISNUMBER(G484)),G484*ABS(D484-E484),"")</f>
        <v/>
      </c>
      <c r="O484" s="36" t="str">
        <f aca="false">IF(AND(K484="Yes",ISNUMBER(L484),ISNUMBER(N484)),(L484-D484)*SIGN(D484-E484)*G484-N(M484),"")</f>
        <v/>
      </c>
      <c r="P484" s="37" t="str">
        <f aca="false">IF(ISNUMBER(O484),IF(N484&gt;0,O484/N484,""),"")</f>
        <v/>
      </c>
      <c r="Q484" s="30"/>
    </row>
    <row r="485" customFormat="false" ht="15" hidden="false" customHeight="false" outlineLevel="0" collapsed="false">
      <c r="A485" s="29"/>
      <c r="B485" s="30"/>
      <c r="C485" s="30"/>
      <c r="D485" s="31"/>
      <c r="E485" s="31"/>
      <c r="F485" s="31"/>
      <c r="G485" s="32"/>
      <c r="H485" s="33"/>
      <c r="I485" s="30"/>
      <c r="J485" s="34" t="str">
        <f aca="false">IF(H485="","",IF(I485="No","Do not trade",IF(H485&gt;=Checklist!$B$14,"Pass","Below min")))</f>
        <v/>
      </c>
      <c r="K485" s="30"/>
      <c r="L485" s="31"/>
      <c r="M485" s="35"/>
      <c r="N485" s="36" t="str">
        <f aca="false">IF(AND(ISNUMBER(D485),ISNUMBER(E485),ISNUMBER(G485)),G485*ABS(D485-E485),"")</f>
        <v/>
      </c>
      <c r="O485" s="36" t="str">
        <f aca="false">IF(AND(K485="Yes",ISNUMBER(L485),ISNUMBER(N485)),(L485-D485)*SIGN(D485-E485)*G485-N(M485),"")</f>
        <v/>
      </c>
      <c r="P485" s="37" t="str">
        <f aca="false">IF(ISNUMBER(O485),IF(N485&gt;0,O485/N485,""),"")</f>
        <v/>
      </c>
      <c r="Q485" s="30"/>
    </row>
    <row r="486" customFormat="false" ht="15" hidden="false" customHeight="false" outlineLevel="0" collapsed="false">
      <c r="A486" s="29"/>
      <c r="B486" s="30"/>
      <c r="C486" s="30"/>
      <c r="D486" s="31"/>
      <c r="E486" s="31"/>
      <c r="F486" s="31"/>
      <c r="G486" s="32"/>
      <c r="H486" s="33"/>
      <c r="I486" s="30"/>
      <c r="J486" s="34" t="str">
        <f aca="false">IF(H486="","",IF(I486="No","Do not trade",IF(H486&gt;=Checklist!$B$14,"Pass","Below min")))</f>
        <v/>
      </c>
      <c r="K486" s="30"/>
      <c r="L486" s="31"/>
      <c r="M486" s="35"/>
      <c r="N486" s="36" t="str">
        <f aca="false">IF(AND(ISNUMBER(D486),ISNUMBER(E486),ISNUMBER(G486)),G486*ABS(D486-E486),"")</f>
        <v/>
      </c>
      <c r="O486" s="36" t="str">
        <f aca="false">IF(AND(K486="Yes",ISNUMBER(L486),ISNUMBER(N486)),(L486-D486)*SIGN(D486-E486)*G486-N(M486),"")</f>
        <v/>
      </c>
      <c r="P486" s="37" t="str">
        <f aca="false">IF(ISNUMBER(O486),IF(N486&gt;0,O486/N486,""),"")</f>
        <v/>
      </c>
      <c r="Q486" s="30"/>
    </row>
    <row r="487" customFormat="false" ht="15" hidden="false" customHeight="false" outlineLevel="0" collapsed="false">
      <c r="A487" s="29"/>
      <c r="B487" s="30"/>
      <c r="C487" s="30"/>
      <c r="D487" s="31"/>
      <c r="E487" s="31"/>
      <c r="F487" s="31"/>
      <c r="G487" s="32"/>
      <c r="H487" s="33"/>
      <c r="I487" s="30"/>
      <c r="J487" s="34" t="str">
        <f aca="false">IF(H487="","",IF(I487="No","Do not trade",IF(H487&gt;=Checklist!$B$14,"Pass","Below min")))</f>
        <v/>
      </c>
      <c r="K487" s="30"/>
      <c r="L487" s="31"/>
      <c r="M487" s="35"/>
      <c r="N487" s="36" t="str">
        <f aca="false">IF(AND(ISNUMBER(D487),ISNUMBER(E487),ISNUMBER(G487)),G487*ABS(D487-E487),"")</f>
        <v/>
      </c>
      <c r="O487" s="36" t="str">
        <f aca="false">IF(AND(K487="Yes",ISNUMBER(L487),ISNUMBER(N487)),(L487-D487)*SIGN(D487-E487)*G487-N(M487),"")</f>
        <v/>
      </c>
      <c r="P487" s="37" t="str">
        <f aca="false">IF(ISNUMBER(O487),IF(N487&gt;0,O487/N487,""),"")</f>
        <v/>
      </c>
      <c r="Q487" s="30"/>
    </row>
    <row r="488" customFormat="false" ht="15" hidden="false" customHeight="false" outlineLevel="0" collapsed="false">
      <c r="A488" s="29"/>
      <c r="B488" s="30"/>
      <c r="C488" s="30"/>
      <c r="D488" s="31"/>
      <c r="E488" s="31"/>
      <c r="F488" s="31"/>
      <c r="G488" s="32"/>
      <c r="H488" s="33"/>
      <c r="I488" s="30"/>
      <c r="J488" s="34" t="str">
        <f aca="false">IF(H488="","",IF(I488="No","Do not trade",IF(H488&gt;=Checklist!$B$14,"Pass","Below min")))</f>
        <v/>
      </c>
      <c r="K488" s="30"/>
      <c r="L488" s="31"/>
      <c r="M488" s="35"/>
      <c r="N488" s="36" t="str">
        <f aca="false">IF(AND(ISNUMBER(D488),ISNUMBER(E488),ISNUMBER(G488)),G488*ABS(D488-E488),"")</f>
        <v/>
      </c>
      <c r="O488" s="36" t="str">
        <f aca="false">IF(AND(K488="Yes",ISNUMBER(L488),ISNUMBER(N488)),(L488-D488)*SIGN(D488-E488)*G488-N(M488),"")</f>
        <v/>
      </c>
      <c r="P488" s="37" t="str">
        <f aca="false">IF(ISNUMBER(O488),IF(N488&gt;0,O488/N488,""),"")</f>
        <v/>
      </c>
      <c r="Q488" s="30"/>
    </row>
    <row r="489" customFormat="false" ht="15" hidden="false" customHeight="false" outlineLevel="0" collapsed="false">
      <c r="A489" s="29"/>
      <c r="B489" s="30"/>
      <c r="C489" s="30"/>
      <c r="D489" s="31"/>
      <c r="E489" s="31"/>
      <c r="F489" s="31"/>
      <c r="G489" s="32"/>
      <c r="H489" s="33"/>
      <c r="I489" s="30"/>
      <c r="J489" s="34" t="str">
        <f aca="false">IF(H489="","",IF(I489="No","Do not trade",IF(H489&gt;=Checklist!$B$14,"Pass","Below min")))</f>
        <v/>
      </c>
      <c r="K489" s="30"/>
      <c r="L489" s="31"/>
      <c r="M489" s="35"/>
      <c r="N489" s="36" t="str">
        <f aca="false">IF(AND(ISNUMBER(D489),ISNUMBER(E489),ISNUMBER(G489)),G489*ABS(D489-E489),"")</f>
        <v/>
      </c>
      <c r="O489" s="36" t="str">
        <f aca="false">IF(AND(K489="Yes",ISNUMBER(L489),ISNUMBER(N489)),(L489-D489)*SIGN(D489-E489)*G489-N(M489),"")</f>
        <v/>
      </c>
      <c r="P489" s="37" t="str">
        <f aca="false">IF(ISNUMBER(O489),IF(N489&gt;0,O489/N489,""),"")</f>
        <v/>
      </c>
      <c r="Q489" s="30"/>
    </row>
    <row r="490" customFormat="false" ht="15" hidden="false" customHeight="false" outlineLevel="0" collapsed="false">
      <c r="A490" s="29"/>
      <c r="B490" s="30"/>
      <c r="C490" s="30"/>
      <c r="D490" s="31"/>
      <c r="E490" s="31"/>
      <c r="F490" s="31"/>
      <c r="G490" s="32"/>
      <c r="H490" s="33"/>
      <c r="I490" s="30"/>
      <c r="J490" s="34" t="str">
        <f aca="false">IF(H490="","",IF(I490="No","Do not trade",IF(H490&gt;=Checklist!$B$14,"Pass","Below min")))</f>
        <v/>
      </c>
      <c r="K490" s="30"/>
      <c r="L490" s="31"/>
      <c r="M490" s="35"/>
      <c r="N490" s="36" t="str">
        <f aca="false">IF(AND(ISNUMBER(D490),ISNUMBER(E490),ISNUMBER(G490)),G490*ABS(D490-E490),"")</f>
        <v/>
      </c>
      <c r="O490" s="36" t="str">
        <f aca="false">IF(AND(K490="Yes",ISNUMBER(L490),ISNUMBER(N490)),(L490-D490)*SIGN(D490-E490)*G490-N(M490),"")</f>
        <v/>
      </c>
      <c r="P490" s="37" t="str">
        <f aca="false">IF(ISNUMBER(O490),IF(N490&gt;0,O490/N490,""),"")</f>
        <v/>
      </c>
      <c r="Q490" s="30"/>
    </row>
    <row r="491" customFormat="false" ht="15" hidden="false" customHeight="false" outlineLevel="0" collapsed="false">
      <c r="A491" s="29"/>
      <c r="B491" s="30"/>
      <c r="C491" s="30"/>
      <c r="D491" s="31"/>
      <c r="E491" s="31"/>
      <c r="F491" s="31"/>
      <c r="G491" s="32"/>
      <c r="H491" s="33"/>
      <c r="I491" s="30"/>
      <c r="J491" s="34" t="str">
        <f aca="false">IF(H491="","",IF(I491="No","Do not trade",IF(H491&gt;=Checklist!$B$14,"Pass","Below min")))</f>
        <v/>
      </c>
      <c r="K491" s="30"/>
      <c r="L491" s="31"/>
      <c r="M491" s="35"/>
      <c r="N491" s="36" t="str">
        <f aca="false">IF(AND(ISNUMBER(D491),ISNUMBER(E491),ISNUMBER(G491)),G491*ABS(D491-E491),"")</f>
        <v/>
      </c>
      <c r="O491" s="36" t="str">
        <f aca="false">IF(AND(K491="Yes",ISNUMBER(L491),ISNUMBER(N491)),(L491-D491)*SIGN(D491-E491)*G491-N(M491),"")</f>
        <v/>
      </c>
      <c r="P491" s="37" t="str">
        <f aca="false">IF(ISNUMBER(O491),IF(N491&gt;0,O491/N491,""),"")</f>
        <v/>
      </c>
      <c r="Q491" s="30"/>
    </row>
    <row r="492" customFormat="false" ht="15" hidden="false" customHeight="false" outlineLevel="0" collapsed="false">
      <c r="A492" s="29"/>
      <c r="B492" s="30"/>
      <c r="C492" s="30"/>
      <c r="D492" s="31"/>
      <c r="E492" s="31"/>
      <c r="F492" s="31"/>
      <c r="G492" s="32"/>
      <c r="H492" s="33"/>
      <c r="I492" s="30"/>
      <c r="J492" s="34" t="str">
        <f aca="false">IF(H492="","",IF(I492="No","Do not trade",IF(H492&gt;=Checklist!$B$14,"Pass","Below min")))</f>
        <v/>
      </c>
      <c r="K492" s="30"/>
      <c r="L492" s="31"/>
      <c r="M492" s="35"/>
      <c r="N492" s="36" t="str">
        <f aca="false">IF(AND(ISNUMBER(D492),ISNUMBER(E492),ISNUMBER(G492)),G492*ABS(D492-E492),"")</f>
        <v/>
      </c>
      <c r="O492" s="36" t="str">
        <f aca="false">IF(AND(K492="Yes",ISNUMBER(L492),ISNUMBER(N492)),(L492-D492)*SIGN(D492-E492)*G492-N(M492),"")</f>
        <v/>
      </c>
      <c r="P492" s="37" t="str">
        <f aca="false">IF(ISNUMBER(O492),IF(N492&gt;0,O492/N492,""),"")</f>
        <v/>
      </c>
      <c r="Q492" s="30"/>
    </row>
    <row r="493" customFormat="false" ht="15" hidden="false" customHeight="false" outlineLevel="0" collapsed="false">
      <c r="A493" s="29"/>
      <c r="B493" s="30"/>
      <c r="C493" s="30"/>
      <c r="D493" s="31"/>
      <c r="E493" s="31"/>
      <c r="F493" s="31"/>
      <c r="G493" s="32"/>
      <c r="H493" s="33"/>
      <c r="I493" s="30"/>
      <c r="J493" s="34" t="str">
        <f aca="false">IF(H493="","",IF(I493="No","Do not trade",IF(H493&gt;=Checklist!$B$14,"Pass","Below min")))</f>
        <v/>
      </c>
      <c r="K493" s="30"/>
      <c r="L493" s="31"/>
      <c r="M493" s="35"/>
      <c r="N493" s="36" t="str">
        <f aca="false">IF(AND(ISNUMBER(D493),ISNUMBER(E493),ISNUMBER(G493)),G493*ABS(D493-E493),"")</f>
        <v/>
      </c>
      <c r="O493" s="36" t="str">
        <f aca="false">IF(AND(K493="Yes",ISNUMBER(L493),ISNUMBER(N493)),(L493-D493)*SIGN(D493-E493)*G493-N(M493),"")</f>
        <v/>
      </c>
      <c r="P493" s="37" t="str">
        <f aca="false">IF(ISNUMBER(O493),IF(N493&gt;0,O493/N493,""),"")</f>
        <v/>
      </c>
      <c r="Q493" s="30"/>
    </row>
    <row r="494" customFormat="false" ht="15" hidden="false" customHeight="false" outlineLevel="0" collapsed="false">
      <c r="A494" s="29"/>
      <c r="B494" s="30"/>
      <c r="C494" s="30"/>
      <c r="D494" s="31"/>
      <c r="E494" s="31"/>
      <c r="F494" s="31"/>
      <c r="G494" s="32"/>
      <c r="H494" s="33"/>
      <c r="I494" s="30"/>
      <c r="J494" s="34" t="str">
        <f aca="false">IF(H494="","",IF(I494="No","Do not trade",IF(H494&gt;=Checklist!$B$14,"Pass","Below min")))</f>
        <v/>
      </c>
      <c r="K494" s="30"/>
      <c r="L494" s="31"/>
      <c r="M494" s="35"/>
      <c r="N494" s="36" t="str">
        <f aca="false">IF(AND(ISNUMBER(D494),ISNUMBER(E494),ISNUMBER(G494)),G494*ABS(D494-E494),"")</f>
        <v/>
      </c>
      <c r="O494" s="36" t="str">
        <f aca="false">IF(AND(K494="Yes",ISNUMBER(L494),ISNUMBER(N494)),(L494-D494)*SIGN(D494-E494)*G494-N(M494),"")</f>
        <v/>
      </c>
      <c r="P494" s="37" t="str">
        <f aca="false">IF(ISNUMBER(O494),IF(N494&gt;0,O494/N494,""),"")</f>
        <v/>
      </c>
      <c r="Q494" s="30"/>
    </row>
    <row r="495" customFormat="false" ht="15" hidden="false" customHeight="false" outlineLevel="0" collapsed="false">
      <c r="A495" s="29"/>
      <c r="B495" s="30"/>
      <c r="C495" s="30"/>
      <c r="D495" s="31"/>
      <c r="E495" s="31"/>
      <c r="F495" s="31"/>
      <c r="G495" s="32"/>
      <c r="H495" s="33"/>
      <c r="I495" s="30"/>
      <c r="J495" s="34" t="str">
        <f aca="false">IF(H495="","",IF(I495="No","Do not trade",IF(H495&gt;=Checklist!$B$14,"Pass","Below min")))</f>
        <v/>
      </c>
      <c r="K495" s="30"/>
      <c r="L495" s="31"/>
      <c r="M495" s="35"/>
      <c r="N495" s="36" t="str">
        <f aca="false">IF(AND(ISNUMBER(D495),ISNUMBER(E495),ISNUMBER(G495)),G495*ABS(D495-E495),"")</f>
        <v/>
      </c>
      <c r="O495" s="36" t="str">
        <f aca="false">IF(AND(K495="Yes",ISNUMBER(L495),ISNUMBER(N495)),(L495-D495)*SIGN(D495-E495)*G495-N(M495),"")</f>
        <v/>
      </c>
      <c r="P495" s="37" t="str">
        <f aca="false">IF(ISNUMBER(O495),IF(N495&gt;0,O495/N495,""),"")</f>
        <v/>
      </c>
      <c r="Q495" s="30"/>
    </row>
    <row r="496" customFormat="false" ht="15" hidden="false" customHeight="false" outlineLevel="0" collapsed="false">
      <c r="A496" s="29"/>
      <c r="B496" s="30"/>
      <c r="C496" s="30"/>
      <c r="D496" s="31"/>
      <c r="E496" s="31"/>
      <c r="F496" s="31"/>
      <c r="G496" s="32"/>
      <c r="H496" s="33"/>
      <c r="I496" s="30"/>
      <c r="J496" s="34" t="str">
        <f aca="false">IF(H496="","",IF(I496="No","Do not trade",IF(H496&gt;=Checklist!$B$14,"Pass","Below min")))</f>
        <v/>
      </c>
      <c r="K496" s="30"/>
      <c r="L496" s="31"/>
      <c r="M496" s="35"/>
      <c r="N496" s="36" t="str">
        <f aca="false">IF(AND(ISNUMBER(D496),ISNUMBER(E496),ISNUMBER(G496)),G496*ABS(D496-E496),"")</f>
        <v/>
      </c>
      <c r="O496" s="36" t="str">
        <f aca="false">IF(AND(K496="Yes",ISNUMBER(L496),ISNUMBER(N496)),(L496-D496)*SIGN(D496-E496)*G496-N(M496),"")</f>
        <v/>
      </c>
      <c r="P496" s="37" t="str">
        <f aca="false">IF(ISNUMBER(O496),IF(N496&gt;0,O496/N496,""),"")</f>
        <v/>
      </c>
      <c r="Q496" s="30"/>
    </row>
    <row r="497" customFormat="false" ht="15" hidden="false" customHeight="false" outlineLevel="0" collapsed="false">
      <c r="A497" s="29"/>
      <c r="B497" s="30"/>
      <c r="C497" s="30"/>
      <c r="D497" s="31"/>
      <c r="E497" s="31"/>
      <c r="F497" s="31"/>
      <c r="G497" s="32"/>
      <c r="H497" s="33"/>
      <c r="I497" s="30"/>
      <c r="J497" s="34" t="str">
        <f aca="false">IF(H497="","",IF(I497="No","Do not trade",IF(H497&gt;=Checklist!$B$14,"Pass","Below min")))</f>
        <v/>
      </c>
      <c r="K497" s="30"/>
      <c r="L497" s="31"/>
      <c r="M497" s="35"/>
      <c r="N497" s="36" t="str">
        <f aca="false">IF(AND(ISNUMBER(D497),ISNUMBER(E497),ISNUMBER(G497)),G497*ABS(D497-E497),"")</f>
        <v/>
      </c>
      <c r="O497" s="36" t="str">
        <f aca="false">IF(AND(K497="Yes",ISNUMBER(L497),ISNUMBER(N497)),(L497-D497)*SIGN(D497-E497)*G497-N(M497),"")</f>
        <v/>
      </c>
      <c r="P497" s="37" t="str">
        <f aca="false">IF(ISNUMBER(O497),IF(N497&gt;0,O497/N497,""),"")</f>
        <v/>
      </c>
      <c r="Q497" s="30"/>
    </row>
    <row r="498" customFormat="false" ht="15" hidden="false" customHeight="false" outlineLevel="0" collapsed="false">
      <c r="A498" s="29"/>
      <c r="B498" s="30"/>
      <c r="C498" s="30"/>
      <c r="D498" s="31"/>
      <c r="E498" s="31"/>
      <c r="F498" s="31"/>
      <c r="G498" s="32"/>
      <c r="H498" s="33"/>
      <c r="I498" s="30"/>
      <c r="J498" s="34" t="str">
        <f aca="false">IF(H498="","",IF(I498="No","Do not trade",IF(H498&gt;=Checklist!$B$14,"Pass","Below min")))</f>
        <v/>
      </c>
      <c r="K498" s="30"/>
      <c r="L498" s="31"/>
      <c r="M498" s="35"/>
      <c r="N498" s="36" t="str">
        <f aca="false">IF(AND(ISNUMBER(D498),ISNUMBER(E498),ISNUMBER(G498)),G498*ABS(D498-E498),"")</f>
        <v/>
      </c>
      <c r="O498" s="36" t="str">
        <f aca="false">IF(AND(K498="Yes",ISNUMBER(L498),ISNUMBER(N498)),(L498-D498)*SIGN(D498-E498)*G498-N(M498),"")</f>
        <v/>
      </c>
      <c r="P498" s="37" t="str">
        <f aca="false">IF(ISNUMBER(O498),IF(N498&gt;0,O498/N498,""),"")</f>
        <v/>
      </c>
      <c r="Q498" s="30"/>
    </row>
    <row r="499" customFormat="false" ht="15" hidden="false" customHeight="false" outlineLevel="0" collapsed="false">
      <c r="A499" s="29"/>
      <c r="B499" s="30"/>
      <c r="C499" s="30"/>
      <c r="D499" s="31"/>
      <c r="E499" s="31"/>
      <c r="F499" s="31"/>
      <c r="G499" s="32"/>
      <c r="H499" s="33"/>
      <c r="I499" s="30"/>
      <c r="J499" s="34" t="str">
        <f aca="false">IF(H499="","",IF(I499="No","Do not trade",IF(H499&gt;=Checklist!$B$14,"Pass","Below min")))</f>
        <v/>
      </c>
      <c r="K499" s="30"/>
      <c r="L499" s="31"/>
      <c r="M499" s="35"/>
      <c r="N499" s="36" t="str">
        <f aca="false">IF(AND(ISNUMBER(D499),ISNUMBER(E499),ISNUMBER(G499)),G499*ABS(D499-E499),"")</f>
        <v/>
      </c>
      <c r="O499" s="36" t="str">
        <f aca="false">IF(AND(K499="Yes",ISNUMBER(L499),ISNUMBER(N499)),(L499-D499)*SIGN(D499-E499)*G499-N(M499),"")</f>
        <v/>
      </c>
      <c r="P499" s="37" t="str">
        <f aca="false">IF(ISNUMBER(O499),IF(N499&gt;0,O499/N499,""),"")</f>
        <v/>
      </c>
      <c r="Q499" s="30"/>
    </row>
    <row r="500" customFormat="false" ht="15" hidden="false" customHeight="false" outlineLevel="0" collapsed="false">
      <c r="A500" s="29"/>
      <c r="B500" s="30"/>
      <c r="C500" s="30"/>
      <c r="D500" s="31"/>
      <c r="E500" s="31"/>
      <c r="F500" s="31"/>
      <c r="G500" s="32"/>
      <c r="H500" s="33"/>
      <c r="I500" s="30"/>
      <c r="J500" s="34" t="str">
        <f aca="false">IF(H500="","",IF(I500="No","Do not trade",IF(H500&gt;=Checklist!$B$14,"Pass","Below min")))</f>
        <v/>
      </c>
      <c r="K500" s="30"/>
      <c r="L500" s="31"/>
      <c r="M500" s="35"/>
      <c r="N500" s="36" t="str">
        <f aca="false">IF(AND(ISNUMBER(D500),ISNUMBER(E500),ISNUMBER(G500)),G500*ABS(D500-E500),"")</f>
        <v/>
      </c>
      <c r="O500" s="36" t="str">
        <f aca="false">IF(AND(K500="Yes",ISNUMBER(L500),ISNUMBER(N500)),(L500-D500)*SIGN(D500-E500)*G500-N(M500),"")</f>
        <v/>
      </c>
      <c r="P500" s="37" t="str">
        <f aca="false">IF(ISNUMBER(O500),IF(N500&gt;0,O500/N500,""),"")</f>
        <v/>
      </c>
      <c r="Q500" s="30"/>
    </row>
    <row r="501" customFormat="false" ht="15" hidden="false" customHeight="false" outlineLevel="0" collapsed="false">
      <c r="A501" s="29"/>
      <c r="B501" s="30"/>
      <c r="C501" s="30"/>
      <c r="D501" s="31"/>
      <c r="E501" s="31"/>
      <c r="F501" s="31"/>
      <c r="G501" s="32"/>
      <c r="H501" s="33"/>
      <c r="I501" s="30"/>
      <c r="J501" s="34" t="str">
        <f aca="false">IF(H501="","",IF(I501="No","Do not trade",IF(H501&gt;=Checklist!$B$14,"Pass","Below min")))</f>
        <v/>
      </c>
      <c r="K501" s="30"/>
      <c r="L501" s="31"/>
      <c r="M501" s="35"/>
      <c r="N501" s="36" t="str">
        <f aca="false">IF(AND(ISNUMBER(D501),ISNUMBER(E501),ISNUMBER(G501)),G501*ABS(D501-E501),"")</f>
        <v/>
      </c>
      <c r="O501" s="36" t="str">
        <f aca="false">IF(AND(K501="Yes",ISNUMBER(L501),ISNUMBER(N501)),(L501-D501)*SIGN(D501-E501)*G501-N(M501),"")</f>
        <v/>
      </c>
      <c r="P501" s="37" t="str">
        <f aca="false">IF(ISNUMBER(O501),IF(N501&gt;0,O501/N501,""),"")</f>
        <v/>
      </c>
      <c r="Q501" s="30"/>
    </row>
    <row r="502" customFormat="false" ht="15" hidden="false" customHeight="false" outlineLevel="0" collapsed="false">
      <c r="A502" s="29"/>
      <c r="B502" s="30"/>
      <c r="C502" s="30"/>
      <c r="D502" s="31"/>
      <c r="E502" s="31"/>
      <c r="F502" s="31"/>
      <c r="G502" s="32"/>
      <c r="H502" s="33"/>
      <c r="I502" s="30"/>
      <c r="J502" s="34" t="str">
        <f aca="false">IF(H502="","",IF(I502="No","Do not trade",IF(H502&gt;=Checklist!$B$14,"Pass","Below min")))</f>
        <v/>
      </c>
      <c r="K502" s="30"/>
      <c r="L502" s="31"/>
      <c r="M502" s="35"/>
      <c r="N502" s="36" t="str">
        <f aca="false">IF(AND(ISNUMBER(D502),ISNUMBER(E502),ISNUMBER(G502)),G502*ABS(D502-E502),"")</f>
        <v/>
      </c>
      <c r="O502" s="36" t="str">
        <f aca="false">IF(AND(K502="Yes",ISNUMBER(L502),ISNUMBER(N502)),(L502-D502)*SIGN(D502-E502)*G502-N(M502),"")</f>
        <v/>
      </c>
      <c r="P502" s="37" t="str">
        <f aca="false">IF(ISNUMBER(O502),IF(N502&gt;0,O502/N502,""),"")</f>
        <v/>
      </c>
      <c r="Q502" s="30"/>
    </row>
    <row r="503" customFormat="false" ht="15" hidden="false" customHeight="false" outlineLevel="0" collapsed="false">
      <c r="A503" s="29"/>
      <c r="B503" s="30"/>
      <c r="C503" s="30"/>
      <c r="D503" s="31"/>
      <c r="E503" s="31"/>
      <c r="F503" s="31"/>
      <c r="G503" s="32"/>
      <c r="H503" s="33"/>
      <c r="I503" s="30"/>
      <c r="J503" s="34" t="str">
        <f aca="false">IF(H503="","",IF(I503="No","Do not trade",IF(H503&gt;=Checklist!$B$14,"Pass","Below min")))</f>
        <v/>
      </c>
      <c r="K503" s="30"/>
      <c r="L503" s="31"/>
      <c r="M503" s="35"/>
      <c r="N503" s="36" t="str">
        <f aca="false">IF(AND(ISNUMBER(D503),ISNUMBER(E503),ISNUMBER(G503)),G503*ABS(D503-E503),"")</f>
        <v/>
      </c>
      <c r="O503" s="36" t="str">
        <f aca="false">IF(AND(K503="Yes",ISNUMBER(L503),ISNUMBER(N503)),(L503-D503)*SIGN(D503-E503)*G503-N(M503),"")</f>
        <v/>
      </c>
      <c r="P503" s="37" t="str">
        <f aca="false">IF(ISNUMBER(O503),IF(N503&gt;0,O503/N503,""),"")</f>
        <v/>
      </c>
      <c r="Q503" s="30"/>
    </row>
    <row r="504" customFormat="false" ht="15" hidden="false" customHeight="false" outlineLevel="0" collapsed="false">
      <c r="A504" s="29"/>
      <c r="B504" s="30"/>
      <c r="C504" s="30"/>
      <c r="D504" s="31"/>
      <c r="E504" s="31"/>
      <c r="F504" s="31"/>
      <c r="G504" s="32"/>
      <c r="H504" s="33"/>
      <c r="I504" s="30"/>
      <c r="J504" s="34" t="str">
        <f aca="false">IF(H504="","",IF(I504="No","Do not trade",IF(H504&gt;=Checklist!$B$14,"Pass","Below min")))</f>
        <v/>
      </c>
      <c r="K504" s="30"/>
      <c r="L504" s="31"/>
      <c r="M504" s="35"/>
      <c r="N504" s="36" t="str">
        <f aca="false">IF(AND(ISNUMBER(D504),ISNUMBER(E504),ISNUMBER(G504)),G504*ABS(D504-E504),"")</f>
        <v/>
      </c>
      <c r="O504" s="36" t="str">
        <f aca="false">IF(AND(K504="Yes",ISNUMBER(L504),ISNUMBER(N504)),(L504-D504)*SIGN(D504-E504)*G504-N(M504),"")</f>
        <v/>
      </c>
      <c r="P504" s="37" t="str">
        <f aca="false">IF(ISNUMBER(O504),IF(N504&gt;0,O504/N504,""),"")</f>
        <v/>
      </c>
      <c r="Q504" s="30"/>
    </row>
  </sheetData>
  <conditionalFormatting sqref="P5:P504">
    <cfRule type="expression" priority="2" aboveAverage="0" equalAverage="0" bottom="0" percent="0" rank="0" text="" dxfId="4">
      <formula>AND(ISNUMBER(P5),P5&lt;0)</formula>
    </cfRule>
    <cfRule type="expression" priority="3" aboveAverage="0" equalAverage="0" bottom="0" percent="0" rank="0" text="" dxfId="5">
      <formula>AND(ISNUMBER(P5),P5&gt;0)</formula>
    </cfRule>
  </conditionalFormatting>
  <conditionalFormatting sqref="J5:J504">
    <cfRule type="expression" priority="4" aboveAverage="0" equalAverage="0" bottom="0" percent="0" rank="0" text="" dxfId="3">
      <formula>J5="Do not trade"</formula>
    </cfRule>
  </conditionalFormatting>
  <dataValidations count="3">
    <dataValidation allowBlank="true" errorStyle="stop" operator="between" showDropDown="false" showErrorMessage="false" showInputMessage="false" sqref="I5:I504 K5:K504" type="list">
      <formula1>"Yes,No"</formula1>
      <formula2>0</formula2>
    </dataValidation>
    <dataValidation allowBlank="true" error="Score is a percentage from 0% to 100%" errorStyle="stop" operator="between" showDropDown="false" showErrorMessage="true" showInputMessage="false" sqref="H5:H504" type="decimal">
      <formula1>0</formula1>
      <formula2>1</formula2>
    </dataValidation>
    <dataValidation allowBlank="true" error="Type a date" errorStyle="stop" operator="greaterThan" showDropDown="false" showErrorMessage="true" showInputMessage="false" sqref="A5:A504" type="date">
      <formula1>36526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4847C1"/>
    <pageSetUpPr fitToPage="false"/>
  </sheetPr>
  <dimension ref="A1:G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6"/>
    <col collapsed="false" customWidth="true" hidden="false" outlineLevel="0" max="2" min="2" style="0" width="14"/>
    <col collapsed="false" customWidth="true" hidden="false" outlineLevel="0" max="3" min="3" style="0" width="12"/>
    <col collapsed="false" customWidth="true" hidden="false" outlineLevel="0" max="4" min="4" style="0" width="14"/>
    <col collapsed="false" customWidth="true" hidden="false" outlineLevel="0" max="6" min="5" style="0" width="12"/>
    <col collapsed="false" customWidth="true" hidden="false" outlineLevel="0" max="7" min="7" style="0" width="16"/>
  </cols>
  <sheetData>
    <row r="1" customFormat="false" ht="19.7" hidden="false" customHeight="false" outlineLevel="0" collapsed="false">
      <c r="A1" s="1" t="s">
        <v>118</v>
      </c>
    </row>
    <row r="2" customFormat="false" ht="15" hidden="false" customHeight="false" outlineLevel="0" collapsed="false">
      <c r="A2" s="5" t="s">
        <v>119</v>
      </c>
    </row>
    <row r="4" customFormat="false" ht="15" hidden="false" customHeight="false" outlineLevel="0" collapsed="false">
      <c r="A4" s="6" t="s">
        <v>120</v>
      </c>
      <c r="B4" s="6" t="s">
        <v>121</v>
      </c>
    </row>
    <row r="5" customFormat="false" ht="15" hidden="false" customHeight="false" outlineLevel="0" collapsed="false">
      <c r="A5" s="7" t="s">
        <v>122</v>
      </c>
      <c r="B5" s="20" t="n">
        <f aca="false">COUNT(Log!$H$5:$H$504)</f>
        <v>0</v>
      </c>
    </row>
    <row r="6" customFormat="false" ht="15" hidden="false" customHeight="false" outlineLevel="0" collapsed="false">
      <c r="A6" s="7" t="s">
        <v>123</v>
      </c>
      <c r="B6" s="20" t="n">
        <f aca="false">COUNTIF(Log!$K$5:$K$504,"Yes")</f>
        <v>0</v>
      </c>
    </row>
    <row r="7" customFormat="false" ht="15" hidden="false" customHeight="false" outlineLevel="0" collapsed="false">
      <c r="A7" s="7" t="s">
        <v>124</v>
      </c>
      <c r="B7" s="20" t="n">
        <f aca="false">COUNTIF(Log!$K$5:$K$504,"No")</f>
        <v>0</v>
      </c>
    </row>
    <row r="8" customFormat="false" ht="15" hidden="false" customHeight="false" outlineLevel="0" collapsed="false">
      <c r="A8" s="7" t="s">
        <v>125</v>
      </c>
      <c r="B8" s="20" t="n">
        <f aca="false">COUNTIFS(Log!$K$5:$K$504,"Yes",Log!$J$5:$J$504,"Do not trade")</f>
        <v>0</v>
      </c>
    </row>
    <row r="9" customFormat="false" ht="15" hidden="false" customHeight="false" outlineLevel="0" collapsed="false">
      <c r="A9" s="7" t="s">
        <v>126</v>
      </c>
      <c r="B9" s="20" t="n">
        <f aca="false">COUNT(Log!$P$5:$P$504)</f>
        <v>0</v>
      </c>
    </row>
    <row r="10" customFormat="false" ht="15" hidden="false" customHeight="false" outlineLevel="0" collapsed="false">
      <c r="A10" s="7" t="s">
        <v>127</v>
      </c>
      <c r="B10" s="38" t="n">
        <f aca="false">SUM(Log!$P$5:$P$504)</f>
        <v>0</v>
      </c>
    </row>
    <row r="11" customFormat="false" ht="15" hidden="false" customHeight="false" outlineLevel="0" collapsed="false">
      <c r="A11" s="7" t="s">
        <v>128</v>
      </c>
      <c r="B11" s="38" t="str">
        <f aca="false">IF(B9=0,"",AVERAGE(Log!$P$5:$P$504))</f>
        <v/>
      </c>
    </row>
    <row r="12" customFormat="false" ht="15" hidden="false" customHeight="false" outlineLevel="0" collapsed="false">
      <c r="A12" s="7" t="s">
        <v>129</v>
      </c>
      <c r="B12" s="11" t="n">
        <f aca="false">SUM(Log!$O$5:$O$504)</f>
        <v>0</v>
      </c>
    </row>
    <row r="14" customFormat="false" ht="30" hidden="false" customHeight="true" outlineLevel="0" collapsed="false">
      <c r="A14" s="6" t="s">
        <v>130</v>
      </c>
      <c r="B14" s="6" t="s">
        <v>131</v>
      </c>
      <c r="C14" s="6" t="s">
        <v>132</v>
      </c>
      <c r="D14" s="6" t="s">
        <v>133</v>
      </c>
      <c r="E14" s="6" t="s">
        <v>134</v>
      </c>
      <c r="F14" s="6" t="s">
        <v>135</v>
      </c>
      <c r="G14" s="6" t="s">
        <v>136</v>
      </c>
    </row>
    <row r="15" customFormat="false" ht="15" hidden="false" customHeight="false" outlineLevel="0" collapsed="false">
      <c r="A15" s="7" t="s">
        <v>137</v>
      </c>
      <c r="B15" s="21" t="n">
        <v>0</v>
      </c>
      <c r="C15" s="21" t="n">
        <v>0.6</v>
      </c>
      <c r="D15" s="20" t="n">
        <f aca="false">SUMPRODUCT(ISNUMBER(Log!$P$5:$P$504)*ISNUMBER(Log!$H$5:$H$504)*(Log!$H$5:$H$504&gt;=B15)*(Log!$H$5:$H$504&lt;C15))</f>
        <v>0</v>
      </c>
      <c r="E15" s="38" t="str">
        <f aca="false">IF(D15=0,"",AVERAGEIFS(Log!$P$5:$P$504,Log!$H$5:$H$504,"&gt;="&amp;B15,Log!$H$5:$H$504,"&lt;"&amp;C15))</f>
        <v/>
      </c>
      <c r="F15" s="38" t="n">
        <f aca="false">SUMIFS(Log!$P$5:$P$504,Log!$H$5:$H$504,"&gt;="&amp;B15,Log!$H$5:$H$504,"&lt;"&amp;C15)</f>
        <v>0</v>
      </c>
      <c r="G15" s="18" t="str">
        <f aca="false">IF(D15=0,"",SUMPRODUCT(ISNUMBER(Log!$P$5:$P$504)*ISNUMBER(Log!$H$5:$H$504)*(Log!$H$5:$H$504&gt;=B15)*(Log!$H$5:$H$504&lt;C15)*(Log!$P$5:$P$504&gt;0))/D15)</f>
        <v/>
      </c>
    </row>
    <row r="16" customFormat="false" ht="15" hidden="false" customHeight="false" outlineLevel="0" collapsed="false">
      <c r="A16" s="7" t="s">
        <v>138</v>
      </c>
      <c r="B16" s="21" t="n">
        <v>0.6</v>
      </c>
      <c r="C16" s="21" t="n">
        <v>0.8</v>
      </c>
      <c r="D16" s="20" t="n">
        <f aca="false">SUMPRODUCT(ISNUMBER(Log!$P$5:$P$504)*ISNUMBER(Log!$H$5:$H$504)*(Log!$H$5:$H$504&gt;=B16)*(Log!$H$5:$H$504&lt;C16))</f>
        <v>0</v>
      </c>
      <c r="E16" s="38" t="str">
        <f aca="false">IF(D16=0,"",AVERAGEIFS(Log!$P$5:$P$504,Log!$H$5:$H$504,"&gt;="&amp;B16,Log!$H$5:$H$504,"&lt;"&amp;C16))</f>
        <v/>
      </c>
      <c r="F16" s="38" t="n">
        <f aca="false">SUMIFS(Log!$P$5:$P$504,Log!$H$5:$H$504,"&gt;="&amp;B16,Log!$H$5:$H$504,"&lt;"&amp;C16)</f>
        <v>0</v>
      </c>
      <c r="G16" s="18" t="str">
        <f aca="false">IF(D16=0,"",SUMPRODUCT(ISNUMBER(Log!$P$5:$P$504)*ISNUMBER(Log!$H$5:$H$504)*(Log!$H$5:$H$504&gt;=B16)*(Log!$H$5:$H$504&lt;C16)*(Log!$P$5:$P$504&gt;0))/D16)</f>
        <v/>
      </c>
    </row>
    <row r="17" customFormat="false" ht="15" hidden="false" customHeight="false" outlineLevel="0" collapsed="false">
      <c r="A17" s="7" t="s">
        <v>139</v>
      </c>
      <c r="B17" s="21" t="n">
        <v>0.8</v>
      </c>
      <c r="C17" s="21" t="n">
        <v>1.01</v>
      </c>
      <c r="D17" s="20" t="n">
        <f aca="false">SUMPRODUCT(ISNUMBER(Log!$P$5:$P$504)*ISNUMBER(Log!$H$5:$H$504)*(Log!$H$5:$H$504&gt;=B17)*(Log!$H$5:$H$504&lt;C17))</f>
        <v>0</v>
      </c>
      <c r="E17" s="38" t="str">
        <f aca="false">IF(D17=0,"",AVERAGEIFS(Log!$P$5:$P$504,Log!$H$5:$H$504,"&gt;="&amp;B17,Log!$H$5:$H$504,"&lt;"&amp;C17))</f>
        <v/>
      </c>
      <c r="F17" s="38" t="n">
        <f aca="false">SUMIFS(Log!$P$5:$P$504,Log!$H$5:$H$504,"&gt;="&amp;B17,Log!$H$5:$H$504,"&lt;"&amp;C17)</f>
        <v>0</v>
      </c>
      <c r="G17" s="18" t="str">
        <f aca="false">IF(D17=0,"",SUMPRODUCT(ISNUMBER(Log!$P$5:$P$504)*ISNUMBER(Log!$H$5:$H$504)*(Log!$H$5:$H$504&gt;=B17)*(Log!$H$5:$H$504&lt;C17)*(Log!$P$5:$P$504&gt;0))/D17)</f>
        <v/>
      </c>
    </row>
    <row r="18" customFormat="false" ht="15" hidden="false" customHeight="false" outlineLevel="0" collapsed="false">
      <c r="A18" s="5" t="s">
        <v>140</v>
      </c>
    </row>
    <row r="20" customFormat="false" ht="15" hidden="false" customHeight="false" outlineLevel="0" collapsed="false">
      <c r="A20" s="6" t="s">
        <v>110</v>
      </c>
      <c r="B20" s="6" t="s">
        <v>133</v>
      </c>
      <c r="C20" s="6" t="s">
        <v>134</v>
      </c>
      <c r="D20" s="6" t="s">
        <v>135</v>
      </c>
    </row>
    <row r="21" customFormat="false" ht="15" hidden="false" customHeight="false" outlineLevel="0" collapsed="false">
      <c r="A21" s="7" t="s">
        <v>141</v>
      </c>
      <c r="B21" s="20" t="n">
        <f aca="false">SUMPRODUCT(ISNUMBER(Log!$P$5:$P$504)*(Log!$J$5:$J$504=A21))</f>
        <v>0</v>
      </c>
      <c r="C21" s="38" t="str">
        <f aca="false">IF(B21=0,"",AVERAGEIFS(Log!$P$5:$P$504,Log!$J$5:$J$504,A21))</f>
        <v/>
      </c>
      <c r="D21" s="38" t="n">
        <f aca="false">SUMIFS(Log!$P$5:$P$504,Log!$J$5:$J$504,A21)</f>
        <v>0</v>
      </c>
    </row>
    <row r="22" customFormat="false" ht="15" hidden="false" customHeight="false" outlineLevel="0" collapsed="false">
      <c r="A22" s="7" t="s">
        <v>142</v>
      </c>
      <c r="B22" s="20" t="n">
        <f aca="false">SUMPRODUCT(ISNUMBER(Log!$P$5:$P$504)*(Log!$J$5:$J$504=A22))</f>
        <v>0</v>
      </c>
      <c r="C22" s="38" t="str">
        <f aca="false">IF(B22=0,"",AVERAGEIFS(Log!$P$5:$P$504,Log!$J$5:$J$504,A22))</f>
        <v/>
      </c>
      <c r="D22" s="38" t="n">
        <f aca="false">SUMIFS(Log!$P$5:$P$504,Log!$J$5:$J$504,A22)</f>
        <v>0</v>
      </c>
    </row>
    <row r="23" customFormat="false" ht="15" hidden="false" customHeight="false" outlineLevel="0" collapsed="false">
      <c r="A23" s="7" t="s">
        <v>143</v>
      </c>
      <c r="B23" s="20" t="n">
        <f aca="false">SUMPRODUCT(ISNUMBER(Log!$P$5:$P$504)*(Log!$J$5:$J$504=A23))</f>
        <v>0</v>
      </c>
      <c r="C23" s="38" t="str">
        <f aca="false">IF(B23=0,"",AVERAGEIFS(Log!$P$5:$P$504,Log!$J$5:$J$504,A23))</f>
        <v/>
      </c>
      <c r="D23" s="38" t="n">
        <f aca="false">SUMIFS(Log!$P$5:$P$504,Log!$J$5:$J$504,A23)</f>
        <v>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9A9AA8"/>
    <pageSetUpPr fitToPage="true"/>
  </sheetPr>
  <dimension ref="A1:I4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46"/>
    <col collapsed="false" customWidth="true" hidden="false" outlineLevel="0" max="3" min="3" style="0" width="44"/>
    <col collapsed="false" customWidth="true" hidden="false" outlineLevel="0" max="4" min="4" style="0" width="28"/>
    <col collapsed="false" customWidth="true" hidden="false" outlineLevel="0" max="5" min="5" style="0" width="34"/>
    <col collapsed="false" customWidth="true" hidden="false" outlineLevel="0" max="8" min="6" style="0" width="10"/>
    <col collapsed="false" customWidth="true" hidden="false" outlineLevel="0" max="9" min="9" style="0" width="18"/>
  </cols>
  <sheetData>
    <row r="1" customFormat="false" ht="19.7" hidden="false" customHeight="false" outlineLevel="0" collapsed="false">
      <c r="A1" s="1" t="s">
        <v>144</v>
      </c>
    </row>
    <row r="2" customFormat="false" ht="15" hidden="false" customHeight="false" outlineLevel="0" collapsed="false">
      <c r="A2" s="5" t="s">
        <v>145</v>
      </c>
    </row>
    <row r="4" customFormat="false" ht="15" hidden="false" customHeight="false" outlineLevel="0" collapsed="false">
      <c r="A4" s="6" t="s">
        <v>36</v>
      </c>
      <c r="B4" s="6" t="s">
        <v>37</v>
      </c>
      <c r="D4" s="6" t="s">
        <v>38</v>
      </c>
      <c r="E4" s="6" t="s">
        <v>39</v>
      </c>
    </row>
    <row r="5" customFormat="false" ht="15" hidden="false" customHeight="false" outlineLevel="0" collapsed="false">
      <c r="A5" s="7" t="s">
        <v>40</v>
      </c>
      <c r="B5" s="8" t="n">
        <v>46266</v>
      </c>
      <c r="D5" s="7" t="s">
        <v>41</v>
      </c>
      <c r="E5" s="9" t="n">
        <f aca="false">IF(AND(ISNUMBER(B10),ISNUMBER(B11)),ABS(B10-B11),0)</f>
        <v>1.75</v>
      </c>
    </row>
    <row r="6" customFormat="false" ht="15" hidden="false" customHeight="false" outlineLevel="0" collapsed="false">
      <c r="A6" s="7" t="s">
        <v>42</v>
      </c>
      <c r="B6" s="10" t="s">
        <v>146</v>
      </c>
      <c r="D6" s="7" t="s">
        <v>43</v>
      </c>
      <c r="E6" s="11" t="n">
        <f aca="false">IF(AND(ISNUMBER(B8),ISNUMBER(B9)),B8*B9,0)</f>
        <v>200</v>
      </c>
    </row>
    <row r="7" customFormat="false" ht="15" hidden="false" customHeight="false" outlineLevel="0" collapsed="false">
      <c r="A7" s="7" t="s">
        <v>44</v>
      </c>
      <c r="B7" s="10" t="s">
        <v>147</v>
      </c>
      <c r="D7" s="7" t="s">
        <v>45</v>
      </c>
      <c r="E7" s="12" t="n">
        <f aca="false">IF(E5&gt;0,ROUNDDOWN(E6/E5,0),0)</f>
        <v>114</v>
      </c>
    </row>
    <row r="8" customFormat="false" ht="15" hidden="false" customHeight="false" outlineLevel="0" collapsed="false">
      <c r="A8" s="7" t="s">
        <v>46</v>
      </c>
      <c r="B8" s="13" t="n">
        <v>20000</v>
      </c>
      <c r="D8" s="7" t="s">
        <v>47</v>
      </c>
      <c r="E8" s="11" t="n">
        <f aca="false">E7*IF(ISNUMBER(B10),B10,0)</f>
        <v>5529</v>
      </c>
    </row>
    <row r="9" customFormat="false" ht="15" hidden="false" customHeight="false" outlineLevel="0" collapsed="false">
      <c r="A9" s="7" t="s">
        <v>48</v>
      </c>
      <c r="B9" s="14" t="n">
        <v>0.01</v>
      </c>
      <c r="D9" s="7" t="s">
        <v>49</v>
      </c>
      <c r="E9" s="11" t="n">
        <f aca="false">E7*E5</f>
        <v>199.5</v>
      </c>
    </row>
    <row r="10" customFormat="false" ht="15" hidden="false" customHeight="false" outlineLevel="0" collapsed="false">
      <c r="A10" s="7" t="s">
        <v>50</v>
      </c>
      <c r="B10" s="15" t="n">
        <v>48.5</v>
      </c>
      <c r="D10" s="7" t="s">
        <v>51</v>
      </c>
      <c r="E10" s="16" t="n">
        <f aca="false">IF(AND(E5&gt;0,ISNUMBER(B12)),IF((B12-B10)*(B10-B11)&gt;0,ABS(B12-B10)/E5,"Target on wrong side"),"")</f>
        <v>2.74285714285714</v>
      </c>
    </row>
    <row r="11" customFormat="false" ht="15" hidden="false" customHeight="false" outlineLevel="0" collapsed="false">
      <c r="A11" s="7" t="s">
        <v>52</v>
      </c>
      <c r="B11" s="15" t="n">
        <v>46.75</v>
      </c>
      <c r="D11" s="17" t="s">
        <v>53</v>
      </c>
      <c r="E11" s="18" t="n">
        <f aca="false">IF(AND(E8&gt;0,ISNUMBER(B8)),IF(B8&gt;0,E8/B8,""),"")</f>
        <v>0.27645</v>
      </c>
    </row>
    <row r="12" customFormat="false" ht="15" hidden="false" customHeight="false" outlineLevel="0" collapsed="false">
      <c r="A12" s="7" t="s">
        <v>54</v>
      </c>
      <c r="B12" s="15" t="n">
        <v>53.3</v>
      </c>
      <c r="D12" s="7" t="s">
        <v>55</v>
      </c>
      <c r="E12" s="18" t="n">
        <f aca="false">IF(SUM(H19:H40)=0,"",SUM(G19:G40)/SUM(H19:H40))</f>
        <v>0.909090909090909</v>
      </c>
    </row>
    <row r="13" customFormat="false" ht="15" hidden="false" customHeight="false" outlineLevel="0" collapsed="false">
      <c r="A13" s="7" t="s">
        <v>56</v>
      </c>
      <c r="B13" s="19" t="n">
        <v>2</v>
      </c>
      <c r="D13" s="7" t="s">
        <v>57</v>
      </c>
      <c r="E13" s="20" t="n">
        <f aca="false">SUMPRODUCT(($D$19:$D$40="Yes")*($F$19:$F$40="No"))</f>
        <v>0</v>
      </c>
    </row>
    <row r="14" customFormat="false" ht="15" hidden="false" customHeight="false" outlineLevel="0" collapsed="false">
      <c r="A14" s="7" t="s">
        <v>58</v>
      </c>
      <c r="B14" s="21" t="n">
        <v>0.8</v>
      </c>
      <c r="D14" s="7" t="s">
        <v>59</v>
      </c>
      <c r="E14" s="20" t="n">
        <f aca="false">SUMPRODUCT(($D$19:$D$40="Yes")*($F$19:$F$40=""))</f>
        <v>0</v>
      </c>
    </row>
    <row r="15" customFormat="false" ht="31.5" hidden="false" customHeight="true" outlineLevel="0" collapsed="false">
      <c r="D15" s="22" t="s">
        <v>60</v>
      </c>
      <c r="E15" s="23" t="str">
        <f aca="false">IF(E13&gt;0,"DO NOT TRADE: a must-pass item failed",IF(E14&gt;0,"INCOMPLETE: answer every must-pass item",IF(E12="","INCOMPLETE",IF(E12&gt;=B14,"PASSES your checklist","BELOW your minimum score: skip"))))</f>
        <v>PASSES your checklist</v>
      </c>
    </row>
    <row r="16" customFormat="false" ht="15" hidden="false" customHeight="false" outlineLevel="0" collapsed="false">
      <c r="A16" s="5" t="s">
        <v>61</v>
      </c>
    </row>
    <row r="18" customFormat="false" ht="30" hidden="false" customHeight="true" outlineLevel="0" collapsed="false">
      <c r="A18" s="6" t="s">
        <v>62</v>
      </c>
      <c r="B18" s="6" t="s">
        <v>63</v>
      </c>
      <c r="C18" s="6" t="s">
        <v>64</v>
      </c>
      <c r="D18" s="6" t="s">
        <v>65</v>
      </c>
      <c r="E18" s="6" t="s">
        <v>66</v>
      </c>
      <c r="F18" s="6" t="s">
        <v>67</v>
      </c>
      <c r="G18" s="6" t="s">
        <v>68</v>
      </c>
      <c r="H18" s="6" t="s">
        <v>69</v>
      </c>
      <c r="I18" s="6" t="s">
        <v>70</v>
      </c>
    </row>
    <row r="19" customFormat="false" ht="30" hidden="false" customHeight="true" outlineLevel="0" collapsed="false">
      <c r="A19" s="17" t="n">
        <v>1</v>
      </c>
      <c r="B19" s="24" t="s">
        <v>71</v>
      </c>
      <c r="C19" s="24" t="s">
        <v>72</v>
      </c>
      <c r="D19" s="24" t="s">
        <v>73</v>
      </c>
      <c r="E19" s="25" t="n">
        <v>2</v>
      </c>
      <c r="F19" s="24" t="s">
        <v>73</v>
      </c>
      <c r="G19" s="26" t="n">
        <f aca="false">IF(F19="Yes",N(E19),0)</f>
        <v>2</v>
      </c>
      <c r="H19" s="26" t="n">
        <f aca="false">IF(OR(F19="Yes",F19="No"),N(E19),0)</f>
        <v>2</v>
      </c>
      <c r="I19" s="26" t="str">
        <f aca="false">IF(AND(D19="Yes",F19="No"),"MUST-PASS FAILED",IF(AND(D19="Yes",F19=""),"Answer needed",IF(F19="No","Not met","")))</f>
        <v/>
      </c>
    </row>
    <row r="20" customFormat="false" ht="30" hidden="false" customHeight="true" outlineLevel="0" collapsed="false">
      <c r="A20" s="17" t="n">
        <v>2</v>
      </c>
      <c r="B20" s="24" t="s">
        <v>74</v>
      </c>
      <c r="C20" s="24" t="s">
        <v>75</v>
      </c>
      <c r="D20" s="24" t="s">
        <v>73</v>
      </c>
      <c r="E20" s="25" t="n">
        <v>2</v>
      </c>
      <c r="F20" s="24" t="s">
        <v>73</v>
      </c>
      <c r="G20" s="26" t="n">
        <f aca="false">IF(F20="Yes",N(E20),0)</f>
        <v>2</v>
      </c>
      <c r="H20" s="26" t="n">
        <f aca="false">IF(OR(F20="Yes",F20="No"),N(E20),0)</f>
        <v>2</v>
      </c>
      <c r="I20" s="26" t="str">
        <f aca="false">IF(AND(D20="Yes",F20="No"),"MUST-PASS FAILED",IF(AND(D20="Yes",F20=""),"Answer needed",IF(F20="No","Not met","")))</f>
        <v/>
      </c>
    </row>
    <row r="21" customFormat="false" ht="30" hidden="false" customHeight="true" outlineLevel="0" collapsed="false">
      <c r="A21" s="17" t="n">
        <v>3</v>
      </c>
      <c r="B21" s="24" t="s">
        <v>76</v>
      </c>
      <c r="C21" s="24" t="s">
        <v>77</v>
      </c>
      <c r="D21" s="24" t="s">
        <v>73</v>
      </c>
      <c r="E21" s="25" t="n">
        <v>2</v>
      </c>
      <c r="F21" s="24" t="s">
        <v>73</v>
      </c>
      <c r="G21" s="26" t="n">
        <f aca="false">IF(F21="Yes",N(E21),0)</f>
        <v>2</v>
      </c>
      <c r="H21" s="26" t="n">
        <f aca="false">IF(OR(F21="Yes",F21="No"),N(E21),0)</f>
        <v>2</v>
      </c>
      <c r="I21" s="26" t="str">
        <f aca="false">IF(AND(D21="Yes",F21="No"),"MUST-PASS FAILED",IF(AND(D21="Yes",F21=""),"Answer needed",IF(F21="No","Not met","")))</f>
        <v/>
      </c>
    </row>
    <row r="22" customFormat="false" ht="30" hidden="false" customHeight="true" outlineLevel="0" collapsed="false">
      <c r="A22" s="17" t="n">
        <v>4</v>
      </c>
      <c r="B22" s="24" t="s">
        <v>78</v>
      </c>
      <c r="C22" s="24" t="s">
        <v>79</v>
      </c>
      <c r="D22" s="24" t="s">
        <v>73</v>
      </c>
      <c r="E22" s="25" t="n">
        <v>2</v>
      </c>
      <c r="F22" s="24" t="s">
        <v>73</v>
      </c>
      <c r="G22" s="26" t="n">
        <f aca="false">IF(F22="Yes",N(E22),0)</f>
        <v>2</v>
      </c>
      <c r="H22" s="26" t="n">
        <f aca="false">IF(OR(F22="Yes",F22="No"),N(E22),0)</f>
        <v>2</v>
      </c>
      <c r="I22" s="26" t="str">
        <f aca="false">IF(AND(D22="Yes",F22="No"),"MUST-PASS FAILED",IF(AND(D22="Yes",F22=""),"Answer needed",IF(F22="No","Not met","")))</f>
        <v/>
      </c>
    </row>
    <row r="23" customFormat="false" ht="30" hidden="false" customHeight="true" outlineLevel="0" collapsed="false">
      <c r="A23" s="17" t="n">
        <v>5</v>
      </c>
      <c r="B23" s="24" t="s">
        <v>80</v>
      </c>
      <c r="C23" s="24" t="s">
        <v>81</v>
      </c>
      <c r="D23" s="24" t="s">
        <v>73</v>
      </c>
      <c r="E23" s="25" t="n">
        <v>2</v>
      </c>
      <c r="F23" s="27" t="str">
        <f aca="false">IF(E5=0,"",IF(E7&gt;=1,"Yes","No"))</f>
        <v>Yes</v>
      </c>
      <c r="G23" s="26" t="n">
        <f aca="false">IF(F23="Yes",N(E23),0)</f>
        <v>2</v>
      </c>
      <c r="H23" s="26" t="n">
        <f aca="false">IF(OR(F23="Yes",F23="No"),N(E23),0)</f>
        <v>2</v>
      </c>
      <c r="I23" s="26" t="str">
        <f aca="false">IF(AND(D23="Yes",F23="No"),"MUST-PASS FAILED",IF(AND(D23="Yes",F23=""),"Answer needed",IF(F23="No","Not met","")))</f>
        <v/>
      </c>
    </row>
    <row r="24" customFormat="false" ht="30" hidden="false" customHeight="true" outlineLevel="0" collapsed="false">
      <c r="A24" s="17" t="n">
        <v>6</v>
      </c>
      <c r="B24" s="24" t="s">
        <v>82</v>
      </c>
      <c r="C24" s="24" t="s">
        <v>83</v>
      </c>
      <c r="D24" s="24" t="s">
        <v>73</v>
      </c>
      <c r="E24" s="25" t="n">
        <v>2</v>
      </c>
      <c r="F24" s="24" t="s">
        <v>148</v>
      </c>
      <c r="G24" s="26" t="n">
        <f aca="false">IF(F24="Yes",N(E24),0)</f>
        <v>0</v>
      </c>
      <c r="H24" s="26" t="n">
        <f aca="false">IF(OR(F24="Yes",F24="No"),N(E24),0)</f>
        <v>0</v>
      </c>
      <c r="I24" s="26" t="str">
        <f aca="false">IF(AND(D24="Yes",F24="No"),"MUST-PASS FAILED",IF(AND(D24="Yes",F24=""),"Answer needed",IF(F24="No","Not met","")))</f>
        <v/>
      </c>
    </row>
    <row r="25" customFormat="false" ht="30" hidden="false" customHeight="true" outlineLevel="0" collapsed="false">
      <c r="A25" s="17" t="n">
        <v>7</v>
      </c>
      <c r="B25" s="24" t="s">
        <v>84</v>
      </c>
      <c r="C25" s="24" t="s">
        <v>85</v>
      </c>
      <c r="D25" s="24" t="s">
        <v>86</v>
      </c>
      <c r="E25" s="25" t="n">
        <v>1</v>
      </c>
      <c r="F25" s="24" t="s">
        <v>148</v>
      </c>
      <c r="G25" s="26" t="n">
        <f aca="false">IF(F25="Yes",N(E25),0)</f>
        <v>0</v>
      </c>
      <c r="H25" s="26" t="n">
        <f aca="false">IF(OR(F25="Yes",F25="No"),N(E25),0)</f>
        <v>0</v>
      </c>
      <c r="I25" s="26" t="str">
        <f aca="false">IF(AND(D25="Yes",F25="No"),"MUST-PASS FAILED",IF(AND(D25="Yes",F25=""),"Answer needed",IF(F25="No","Not met","")))</f>
        <v/>
      </c>
    </row>
    <row r="26" customFormat="false" ht="30" hidden="false" customHeight="true" outlineLevel="0" collapsed="false">
      <c r="A26" s="17" t="n">
        <v>8</v>
      </c>
      <c r="B26" s="24" t="s">
        <v>87</v>
      </c>
      <c r="C26" s="24" t="s">
        <v>88</v>
      </c>
      <c r="D26" s="24" t="s">
        <v>86</v>
      </c>
      <c r="E26" s="25" t="n">
        <v>2</v>
      </c>
      <c r="F26" s="27" t="str">
        <f aca="false">IF(ISNUMBER(E10),IF(E10&gt;=B13,"Yes","No"),IF(E10="","","No"))</f>
        <v>Yes</v>
      </c>
      <c r="G26" s="26" t="n">
        <f aca="false">IF(F26="Yes",N(E26),0)</f>
        <v>2</v>
      </c>
      <c r="H26" s="26" t="n">
        <f aca="false">IF(OR(F26="Yes",F26="No"),N(E26),0)</f>
        <v>2</v>
      </c>
      <c r="I26" s="26" t="str">
        <f aca="false">IF(AND(D26="Yes",F26="No"),"MUST-PASS FAILED",IF(AND(D26="Yes",F26=""),"Answer needed",IF(F26="No","Not met","")))</f>
        <v/>
      </c>
    </row>
    <row r="27" customFormat="false" ht="30" hidden="false" customHeight="true" outlineLevel="0" collapsed="false">
      <c r="A27" s="17" t="n">
        <v>9</v>
      </c>
      <c r="B27" s="24" t="s">
        <v>89</v>
      </c>
      <c r="C27" s="24" t="s">
        <v>90</v>
      </c>
      <c r="D27" s="24" t="s">
        <v>86</v>
      </c>
      <c r="E27" s="25" t="n">
        <v>3</v>
      </c>
      <c r="F27" s="24" t="s">
        <v>73</v>
      </c>
      <c r="G27" s="26" t="n">
        <f aca="false">IF(F27="Yes",N(E27),0)</f>
        <v>3</v>
      </c>
      <c r="H27" s="26" t="n">
        <f aca="false">IF(OR(F27="Yes",F27="No"),N(E27),0)</f>
        <v>3</v>
      </c>
      <c r="I27" s="26" t="str">
        <f aca="false">IF(AND(D27="Yes",F27="No"),"MUST-PASS FAILED",IF(AND(D27="Yes",F27=""),"Answer needed",IF(F27="No","Not met","")))</f>
        <v/>
      </c>
    </row>
    <row r="28" customFormat="false" ht="30" hidden="false" customHeight="true" outlineLevel="0" collapsed="false">
      <c r="A28" s="17" t="n">
        <v>10</v>
      </c>
      <c r="B28" s="24" t="s">
        <v>91</v>
      </c>
      <c r="C28" s="24" t="s">
        <v>92</v>
      </c>
      <c r="D28" s="24" t="s">
        <v>86</v>
      </c>
      <c r="E28" s="25" t="n">
        <v>1</v>
      </c>
      <c r="F28" s="24" t="s">
        <v>86</v>
      </c>
      <c r="G28" s="26" t="n">
        <f aca="false">IF(F28="Yes",N(E28),0)</f>
        <v>0</v>
      </c>
      <c r="H28" s="26" t="n">
        <f aca="false">IF(OR(F28="Yes",F28="No"),N(E28),0)</f>
        <v>1</v>
      </c>
      <c r="I28" s="26" t="str">
        <f aca="false">IF(AND(D28="Yes",F28="No"),"MUST-PASS FAILED",IF(AND(D28="Yes",F28=""),"Answer needed",IF(F28="No","Not met","")))</f>
        <v>Not met</v>
      </c>
    </row>
    <row r="29" customFormat="false" ht="30" hidden="false" customHeight="true" outlineLevel="0" collapsed="false">
      <c r="A29" s="17" t="n">
        <v>11</v>
      </c>
      <c r="B29" s="24" t="s">
        <v>93</v>
      </c>
      <c r="C29" s="24" t="s">
        <v>92</v>
      </c>
      <c r="D29" s="24" t="s">
        <v>86</v>
      </c>
      <c r="E29" s="25" t="n">
        <v>1</v>
      </c>
      <c r="F29" s="24" t="s">
        <v>73</v>
      </c>
      <c r="G29" s="26" t="n">
        <f aca="false">IF(F29="Yes",N(E29),0)</f>
        <v>1</v>
      </c>
      <c r="H29" s="26" t="n">
        <f aca="false">IF(OR(F29="Yes",F29="No"),N(E29),0)</f>
        <v>1</v>
      </c>
      <c r="I29" s="26" t="str">
        <f aca="false">IF(AND(D29="Yes",F29="No"),"MUST-PASS FAILED",IF(AND(D29="Yes",F29=""),"Answer needed",IF(F29="No","Not met","")))</f>
        <v/>
      </c>
    </row>
    <row r="30" customFormat="false" ht="30" hidden="false" customHeight="true" outlineLevel="0" collapsed="false">
      <c r="A30" s="17" t="n">
        <v>12</v>
      </c>
      <c r="B30" s="24" t="s">
        <v>94</v>
      </c>
      <c r="C30" s="24" t="s">
        <v>92</v>
      </c>
      <c r="D30" s="24" t="s">
        <v>73</v>
      </c>
      <c r="E30" s="25" t="n">
        <v>2</v>
      </c>
      <c r="F30" s="24" t="s">
        <v>73</v>
      </c>
      <c r="G30" s="26" t="n">
        <f aca="false">IF(F30="Yes",N(E30),0)</f>
        <v>2</v>
      </c>
      <c r="H30" s="26" t="n">
        <f aca="false">IF(OR(F30="Yes",F30="No"),N(E30),0)</f>
        <v>2</v>
      </c>
      <c r="I30" s="26" t="str">
        <f aca="false">IF(AND(D30="Yes",F30="No"),"MUST-PASS FAILED",IF(AND(D30="Yes",F30=""),"Answer needed",IF(F30="No","Not met","")))</f>
        <v/>
      </c>
    </row>
    <row r="31" customFormat="false" ht="30" hidden="false" customHeight="true" outlineLevel="0" collapsed="false">
      <c r="A31" s="17" t="n">
        <v>13</v>
      </c>
      <c r="B31" s="24" t="s">
        <v>95</v>
      </c>
      <c r="C31" s="24" t="s">
        <v>96</v>
      </c>
      <c r="D31" s="24" t="s">
        <v>86</v>
      </c>
      <c r="E31" s="25" t="n">
        <v>2</v>
      </c>
      <c r="F31" s="24" t="s">
        <v>73</v>
      </c>
      <c r="G31" s="26" t="n">
        <f aca="false">IF(F31="Yes",N(E31),0)</f>
        <v>2</v>
      </c>
      <c r="H31" s="26" t="n">
        <f aca="false">IF(OR(F31="Yes",F31="No"),N(E31),0)</f>
        <v>2</v>
      </c>
      <c r="I31" s="26" t="str">
        <f aca="false">IF(AND(D31="Yes",F31="No"),"MUST-PASS FAILED",IF(AND(D31="Yes",F31=""),"Answer needed",IF(F31="No","Not met","")))</f>
        <v/>
      </c>
    </row>
    <row r="32" customFormat="false" ht="30" hidden="false" customHeight="true" outlineLevel="0" collapsed="false">
      <c r="A32" s="17" t="n">
        <v>14</v>
      </c>
      <c r="B32" s="24" t="s">
        <v>97</v>
      </c>
      <c r="C32" s="24" t="s">
        <v>92</v>
      </c>
      <c r="D32" s="24" t="s">
        <v>86</v>
      </c>
      <c r="E32" s="25" t="n">
        <v>1</v>
      </c>
      <c r="F32" s="24" t="s">
        <v>86</v>
      </c>
      <c r="G32" s="26" t="n">
        <f aca="false">IF(F32="Yes",N(E32),0)</f>
        <v>0</v>
      </c>
      <c r="H32" s="26" t="n">
        <f aca="false">IF(OR(F32="Yes",F32="No"),N(E32),0)</f>
        <v>1</v>
      </c>
      <c r="I32" s="26" t="str">
        <f aca="false">IF(AND(D32="Yes",F32="No"),"MUST-PASS FAILED",IF(AND(D32="Yes",F32=""),"Answer needed",IF(F32="No","Not met","")))</f>
        <v>Not met</v>
      </c>
    </row>
    <row r="33" customFormat="false" ht="30" hidden="false" customHeight="true" outlineLevel="0" collapsed="false">
      <c r="A33" s="17" t="n">
        <v>15</v>
      </c>
      <c r="B33" s="24"/>
      <c r="C33" s="24"/>
      <c r="D33" s="24"/>
      <c r="E33" s="25"/>
      <c r="F33" s="24"/>
      <c r="G33" s="26" t="n">
        <f aca="false">IF(F33="Yes",N(E33),0)</f>
        <v>0</v>
      </c>
      <c r="H33" s="26" t="n">
        <f aca="false">IF(OR(F33="Yes",F33="No"),N(E33),0)</f>
        <v>0</v>
      </c>
      <c r="I33" s="26" t="str">
        <f aca="false">IF(AND(D33="Yes",F33="No"),"MUST-PASS FAILED",IF(AND(D33="Yes",F33=""),"Answer needed",IF(F33="No","Not met","")))</f>
        <v/>
      </c>
    </row>
    <row r="34" customFormat="false" ht="30" hidden="false" customHeight="true" outlineLevel="0" collapsed="false">
      <c r="A34" s="17" t="n">
        <v>16</v>
      </c>
      <c r="B34" s="24"/>
      <c r="C34" s="24"/>
      <c r="D34" s="24"/>
      <c r="E34" s="25"/>
      <c r="F34" s="24"/>
      <c r="G34" s="26" t="n">
        <f aca="false">IF(F34="Yes",N(E34),0)</f>
        <v>0</v>
      </c>
      <c r="H34" s="26" t="n">
        <f aca="false">IF(OR(F34="Yes",F34="No"),N(E34),0)</f>
        <v>0</v>
      </c>
      <c r="I34" s="26" t="str">
        <f aca="false">IF(AND(D34="Yes",F34="No"),"MUST-PASS FAILED",IF(AND(D34="Yes",F34=""),"Answer needed",IF(F34="No","Not met","")))</f>
        <v/>
      </c>
    </row>
    <row r="35" customFormat="false" ht="30" hidden="false" customHeight="true" outlineLevel="0" collapsed="false">
      <c r="A35" s="17" t="n">
        <v>17</v>
      </c>
      <c r="B35" s="24"/>
      <c r="C35" s="24"/>
      <c r="D35" s="24"/>
      <c r="E35" s="25"/>
      <c r="F35" s="24"/>
      <c r="G35" s="26" t="n">
        <f aca="false">IF(F35="Yes",N(E35),0)</f>
        <v>0</v>
      </c>
      <c r="H35" s="26" t="n">
        <f aca="false">IF(OR(F35="Yes",F35="No"),N(E35),0)</f>
        <v>0</v>
      </c>
      <c r="I35" s="26" t="str">
        <f aca="false">IF(AND(D35="Yes",F35="No"),"MUST-PASS FAILED",IF(AND(D35="Yes",F35=""),"Answer needed",IF(F35="No","Not met","")))</f>
        <v/>
      </c>
    </row>
    <row r="36" customFormat="false" ht="30" hidden="false" customHeight="true" outlineLevel="0" collapsed="false">
      <c r="A36" s="17" t="n">
        <v>18</v>
      </c>
      <c r="B36" s="24"/>
      <c r="C36" s="24"/>
      <c r="D36" s="24"/>
      <c r="E36" s="25"/>
      <c r="F36" s="24"/>
      <c r="G36" s="26" t="n">
        <f aca="false">IF(F36="Yes",N(E36),0)</f>
        <v>0</v>
      </c>
      <c r="H36" s="26" t="n">
        <f aca="false">IF(OR(F36="Yes",F36="No"),N(E36),0)</f>
        <v>0</v>
      </c>
      <c r="I36" s="26" t="str">
        <f aca="false">IF(AND(D36="Yes",F36="No"),"MUST-PASS FAILED",IF(AND(D36="Yes",F36=""),"Answer needed",IF(F36="No","Not met","")))</f>
        <v/>
      </c>
    </row>
    <row r="37" customFormat="false" ht="30" hidden="false" customHeight="true" outlineLevel="0" collapsed="false">
      <c r="A37" s="17" t="n">
        <v>19</v>
      </c>
      <c r="B37" s="24"/>
      <c r="C37" s="24"/>
      <c r="D37" s="24"/>
      <c r="E37" s="25"/>
      <c r="F37" s="24"/>
      <c r="G37" s="26" t="n">
        <f aca="false">IF(F37="Yes",N(E37),0)</f>
        <v>0</v>
      </c>
      <c r="H37" s="26" t="n">
        <f aca="false">IF(OR(F37="Yes",F37="No"),N(E37),0)</f>
        <v>0</v>
      </c>
      <c r="I37" s="26" t="str">
        <f aca="false">IF(AND(D37="Yes",F37="No"),"MUST-PASS FAILED",IF(AND(D37="Yes",F37=""),"Answer needed",IF(F37="No","Not met","")))</f>
        <v/>
      </c>
    </row>
    <row r="38" customFormat="false" ht="30" hidden="false" customHeight="true" outlineLevel="0" collapsed="false">
      <c r="A38" s="17" t="n">
        <v>20</v>
      </c>
      <c r="B38" s="24"/>
      <c r="C38" s="24"/>
      <c r="D38" s="24"/>
      <c r="E38" s="25"/>
      <c r="F38" s="24"/>
      <c r="G38" s="26" t="n">
        <f aca="false">IF(F38="Yes",N(E38),0)</f>
        <v>0</v>
      </c>
      <c r="H38" s="26" t="n">
        <f aca="false">IF(OR(F38="Yes",F38="No"),N(E38),0)</f>
        <v>0</v>
      </c>
      <c r="I38" s="26" t="str">
        <f aca="false">IF(AND(D38="Yes",F38="No"),"MUST-PASS FAILED",IF(AND(D38="Yes",F38=""),"Answer needed",IF(F38="No","Not met","")))</f>
        <v/>
      </c>
    </row>
    <row r="39" customFormat="false" ht="30" hidden="false" customHeight="true" outlineLevel="0" collapsed="false">
      <c r="A39" s="17" t="n">
        <v>21</v>
      </c>
      <c r="B39" s="24"/>
      <c r="C39" s="24"/>
      <c r="D39" s="24"/>
      <c r="E39" s="25"/>
      <c r="F39" s="24"/>
      <c r="G39" s="26" t="n">
        <f aca="false">IF(F39="Yes",N(E39),0)</f>
        <v>0</v>
      </c>
      <c r="H39" s="26" t="n">
        <f aca="false">IF(OR(F39="Yes",F39="No"),N(E39),0)</f>
        <v>0</v>
      </c>
      <c r="I39" s="26" t="str">
        <f aca="false">IF(AND(D39="Yes",F39="No"),"MUST-PASS FAILED",IF(AND(D39="Yes",F39=""),"Answer needed",IF(F39="No","Not met","")))</f>
        <v/>
      </c>
    </row>
    <row r="40" customFormat="false" ht="30" hidden="false" customHeight="true" outlineLevel="0" collapsed="false">
      <c r="A40" s="17" t="n">
        <v>22</v>
      </c>
      <c r="B40" s="24"/>
      <c r="C40" s="24"/>
      <c r="D40" s="24"/>
      <c r="E40" s="25"/>
      <c r="F40" s="24"/>
      <c r="G40" s="26" t="n">
        <f aca="false">IF(F40="Yes",N(E40),0)</f>
        <v>0</v>
      </c>
      <c r="H40" s="26" t="n">
        <f aca="false">IF(OR(F40="Yes",F40="No"),N(E40),0)</f>
        <v>0</v>
      </c>
      <c r="I40" s="26" t="str">
        <f aca="false">IF(AND(D40="Yes",F40="No"),"MUST-PASS FAILED",IF(AND(D40="Yes",F40=""),"Answer needed",IF(F40="No","Not met","")))</f>
        <v/>
      </c>
    </row>
    <row r="41" customFormat="false" ht="15" hidden="false" customHeight="false" outlineLevel="0" collapsed="false">
      <c r="F41" s="28" t="s">
        <v>98</v>
      </c>
      <c r="G41" s="28" t="n">
        <f aca="false">SUM(G19:G40)</f>
        <v>20</v>
      </c>
      <c r="H41" s="28" t="n">
        <f aca="false">SUM(H19:H40)</f>
        <v>22</v>
      </c>
    </row>
    <row r="43" customFormat="false" ht="15" hidden="false" customHeight="false" outlineLevel="0" collapsed="false">
      <c r="A43" s="5" t="s">
        <v>99</v>
      </c>
    </row>
    <row r="44" customFormat="false" ht="15" hidden="false" customHeight="false" outlineLevel="0" collapsed="false">
      <c r="A44" s="5" t="s">
        <v>100</v>
      </c>
    </row>
  </sheetData>
  <conditionalFormatting sqref="E15">
    <cfRule type="expression" priority="2" aboveAverage="0" equalAverage="0" bottom="0" percent="0" rank="0" text="" dxfId="0">
      <formula>LEFT($E$15,3)="DO "</formula>
    </cfRule>
    <cfRule type="expression" priority="3" aboveAverage="0" equalAverage="0" bottom="0" percent="0" rank="0" text="" dxfId="1">
      <formula>LEFT($E$15,6)="PASSES"</formula>
    </cfRule>
    <cfRule type="expression" priority="4" aboveAverage="0" equalAverage="0" bottom="0" percent="0" rank="0" text="" dxfId="2">
      <formula>OR(LEFT($E$15,5)="BELOW",LEFT($E$15,10)="INCOMPLETE")</formula>
    </cfRule>
  </conditionalFormatting>
  <conditionalFormatting sqref="I19:I40">
    <cfRule type="expression" priority="5" aboveAverage="0" equalAverage="0" bottom="0" percent="0" rank="0" text="" dxfId="3">
      <formula>I19="MUST-PASS FAILED"</formula>
    </cfRule>
  </conditionalFormatting>
  <dataValidations count="5">
    <dataValidation allowBlank="true" error="Weight must be a whole number from 0 to 10" errorStyle="stop" operator="between" showDropDown="false" showErrorMessage="true" showInputMessage="false" sqref="E19:E40" type="whole">
      <formula1>0</formula1>
      <formula2>10</formula2>
    </dataValidation>
    <dataValidation allowBlank="true" error="Type a percentage, e.g. 1%" errorStyle="stop" operator="between" showDropDown="false" showErrorMessage="true" showInputMessage="false" sqref="B9 B14" type="decimal">
      <formula1>0</formula1>
      <formula2>1</formula2>
    </dataValidation>
    <dataValidation allowBlank="true" error="Must be greater than 0" errorStyle="stop" operator="greaterThan" showDropDown="false" showErrorMessage="true" showInputMessage="false" sqref="B8 B10:B13" type="decimal">
      <formula1>0</formula1>
      <formula2>0</formula2>
    </dataValidation>
    <dataValidation allowBlank="true" errorStyle="stop" operator="between" showDropDown="false" showErrorMessage="false" showInputMessage="false" sqref="D19:D40" type="list">
      <formula1>"Yes,No"</formula1>
      <formula2>0</formula2>
    </dataValidation>
    <dataValidation allowBlank="true" errorStyle="stop" operator="between" showDropDown="false" showErrorMessage="false" showInputMessage="false" sqref="F19:F22 F24:F25 F27:F40" type="list">
      <formula1>"Yes,No,N/A"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9A9AA8"/>
    <pageSetUpPr fitToPage="false"/>
  </sheetPr>
  <dimension ref="A1:Q50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3" min="2" style="0" width="16"/>
    <col collapsed="false" customWidth="true" hidden="false" outlineLevel="0" max="7" min="4" style="0" width="10"/>
    <col collapsed="false" customWidth="true" hidden="false" outlineLevel="0" max="9" min="8" style="0" width="11"/>
    <col collapsed="false" customWidth="true" hidden="false" outlineLevel="0" max="10" min="10" style="0" width="13"/>
    <col collapsed="false" customWidth="true" hidden="false" outlineLevel="0" max="12" min="11" style="0" width="10"/>
    <col collapsed="false" customWidth="true" hidden="false" outlineLevel="0" max="13" min="13" style="0" width="9"/>
    <col collapsed="false" customWidth="true" hidden="false" outlineLevel="0" max="15" min="14" style="0" width="12"/>
    <col collapsed="false" customWidth="true" hidden="false" outlineLevel="0" max="16" min="16" style="0" width="11"/>
    <col collapsed="false" customWidth="true" hidden="false" outlineLevel="0" max="17" min="17" style="0" width="28"/>
  </cols>
  <sheetData>
    <row r="1" customFormat="false" ht="19.7" hidden="false" customHeight="false" outlineLevel="0" collapsed="false">
      <c r="A1" s="1" t="s">
        <v>149</v>
      </c>
    </row>
    <row r="2" customFormat="false" ht="15" hidden="false" customHeight="false" outlineLevel="0" collapsed="false">
      <c r="A2" s="5" t="s">
        <v>150</v>
      </c>
    </row>
    <row r="3" customFormat="false" ht="15" hidden="false" customHeight="false" outlineLevel="0" collapsed="false">
      <c r="A3" s="5" t="s">
        <v>103</v>
      </c>
    </row>
    <row r="4" customFormat="false" ht="31.5" hidden="false" customHeight="true" outlineLevel="0" collapsed="false">
      <c r="A4" s="6" t="s">
        <v>40</v>
      </c>
      <c r="B4" s="6" t="s">
        <v>42</v>
      </c>
      <c r="C4" s="6" t="s">
        <v>104</v>
      </c>
      <c r="D4" s="6" t="s">
        <v>105</v>
      </c>
      <c r="E4" s="6" t="s">
        <v>106</v>
      </c>
      <c r="F4" s="6" t="s">
        <v>107</v>
      </c>
      <c r="G4" s="6" t="s">
        <v>108</v>
      </c>
      <c r="H4" s="6" t="s">
        <v>55</v>
      </c>
      <c r="I4" s="6" t="s">
        <v>109</v>
      </c>
      <c r="J4" s="6" t="s">
        <v>110</v>
      </c>
      <c r="K4" s="6" t="s">
        <v>111</v>
      </c>
      <c r="L4" s="6" t="s">
        <v>112</v>
      </c>
      <c r="M4" s="6" t="s">
        <v>113</v>
      </c>
      <c r="N4" s="6" t="s">
        <v>114</v>
      </c>
      <c r="O4" s="6" t="s">
        <v>115</v>
      </c>
      <c r="P4" s="6" t="s">
        <v>116</v>
      </c>
      <c r="Q4" s="6" t="s">
        <v>117</v>
      </c>
    </row>
    <row r="5" customFormat="false" ht="15" hidden="false" customHeight="false" outlineLevel="0" collapsed="false">
      <c r="A5" s="29" t="n">
        <v>46266</v>
      </c>
      <c r="B5" s="30" t="s">
        <v>151</v>
      </c>
      <c r="C5" s="30" t="s">
        <v>147</v>
      </c>
      <c r="D5" s="31" t="n">
        <v>48.5</v>
      </c>
      <c r="E5" s="31" t="n">
        <v>46.75</v>
      </c>
      <c r="F5" s="31" t="n">
        <v>53.3</v>
      </c>
      <c r="G5" s="32" t="n">
        <v>114</v>
      </c>
      <c r="H5" s="33" t="n">
        <v>0.91</v>
      </c>
      <c r="I5" s="39" t="s">
        <v>73</v>
      </c>
      <c r="J5" s="34" t="str">
        <f aca="false">IF(H5="","",IF(I5="No","Do not trade",IF(H5&gt;='Example Checklist'!$B$14,"Pass","Below min")))</f>
        <v>Pass</v>
      </c>
      <c r="K5" s="39" t="s">
        <v>73</v>
      </c>
      <c r="L5" s="31" t="n">
        <v>51.1</v>
      </c>
      <c r="M5" s="35" t="n">
        <v>2</v>
      </c>
      <c r="N5" s="36" t="n">
        <f aca="false">IF(AND(ISNUMBER(D5),ISNUMBER(E5),ISNUMBER(G5)),G5*ABS(D5-E5),"")</f>
        <v>199.5</v>
      </c>
      <c r="O5" s="36" t="n">
        <f aca="false">IF(AND(K5="Yes",ISNUMBER(L5),ISNUMBER(N5)),(L5-D5)*SIGN(D5-E5)*G5-N(M5),"")</f>
        <v>294.4</v>
      </c>
      <c r="P5" s="37" t="n">
        <f aca="false">IF(ISNUMBER(O5),IF(N5&gt;0,O5/N5,""),"")</f>
        <v>1.47568922305764</v>
      </c>
      <c r="Q5" s="30"/>
    </row>
    <row r="6" customFormat="false" ht="15" hidden="false" customHeight="false" outlineLevel="0" collapsed="false">
      <c r="A6" s="29" t="n">
        <v>46267</v>
      </c>
      <c r="B6" s="30" t="s">
        <v>152</v>
      </c>
      <c r="C6" s="30" t="s">
        <v>153</v>
      </c>
      <c r="D6" s="31" t="n">
        <v>22.4</v>
      </c>
      <c r="E6" s="31" t="n">
        <v>21.6</v>
      </c>
      <c r="F6" s="31" t="n">
        <v>24.4</v>
      </c>
      <c r="G6" s="32" t="n">
        <v>250</v>
      </c>
      <c r="H6" s="33" t="n">
        <v>0.82</v>
      </c>
      <c r="I6" s="39" t="s">
        <v>73</v>
      </c>
      <c r="J6" s="34" t="str">
        <f aca="false">IF(H6="","",IF(I6="No","Do not trade",IF(H6&gt;='Example Checklist'!$B$14,"Pass","Below min")))</f>
        <v>Pass</v>
      </c>
      <c r="K6" s="39" t="s">
        <v>73</v>
      </c>
      <c r="L6" s="31" t="n">
        <v>21.55</v>
      </c>
      <c r="M6" s="35" t="n">
        <v>2</v>
      </c>
      <c r="N6" s="36" t="n">
        <f aca="false">IF(AND(ISNUMBER(D6),ISNUMBER(E6),ISNUMBER(G6)),G6*ABS(D6-E6),"")</f>
        <v>199.999999999999</v>
      </c>
      <c r="O6" s="36" t="n">
        <f aca="false">IF(AND(K6="Yes",ISNUMBER(L6),ISNUMBER(N6)),(L6-D6)*SIGN(D6-E6)*G6-N(M6),"")</f>
        <v>-214.499999999999</v>
      </c>
      <c r="P6" s="37" t="n">
        <f aca="false">IF(ISNUMBER(O6),IF(N6&gt;0,O6/N6,""),"")</f>
        <v>-1.0725</v>
      </c>
      <c r="Q6" s="30"/>
    </row>
    <row r="7" customFormat="false" ht="15" hidden="false" customHeight="false" outlineLevel="0" collapsed="false">
      <c r="A7" s="29" t="n">
        <v>46269</v>
      </c>
      <c r="B7" s="30" t="s">
        <v>154</v>
      </c>
      <c r="C7" s="30" t="s">
        <v>147</v>
      </c>
      <c r="D7" s="31" t="n">
        <v>105.2</v>
      </c>
      <c r="E7" s="31" t="n">
        <v>102.8</v>
      </c>
      <c r="F7" s="31" t="n">
        <v>111</v>
      </c>
      <c r="G7" s="32" t="n">
        <v>83</v>
      </c>
      <c r="H7" s="33" t="n">
        <v>0.64</v>
      </c>
      <c r="I7" s="39" t="s">
        <v>73</v>
      </c>
      <c r="J7" s="34" t="str">
        <f aca="false">IF(H7="","",IF(I7="No","Do not trade",IF(H7&gt;='Example Checklist'!$B$14,"Pass","Below min")))</f>
        <v>Below min</v>
      </c>
      <c r="K7" s="39" t="s">
        <v>73</v>
      </c>
      <c r="L7" s="31" t="n">
        <v>108.9</v>
      </c>
      <c r="M7" s="35" t="n">
        <v>2</v>
      </c>
      <c r="N7" s="36" t="n">
        <f aca="false">IF(AND(ISNUMBER(D7),ISNUMBER(E7),ISNUMBER(G7)),G7*ABS(D7-E7),"")</f>
        <v>199.2</v>
      </c>
      <c r="O7" s="36" t="n">
        <f aca="false">IF(AND(K7="Yes",ISNUMBER(L7),ISNUMBER(N7)),(L7-D7)*SIGN(D7-E7)*G7-N(M7),"")</f>
        <v>305.1</v>
      </c>
      <c r="P7" s="37" t="n">
        <f aca="false">IF(ISNUMBER(O7),IF(N7&gt;0,O7/N7,""),"")</f>
        <v>1.53162650602409</v>
      </c>
      <c r="Q7" s="30"/>
    </row>
    <row r="8" customFormat="false" ht="15" hidden="false" customHeight="false" outlineLevel="0" collapsed="false">
      <c r="A8" s="29" t="n">
        <v>46273</v>
      </c>
      <c r="B8" s="30" t="s">
        <v>155</v>
      </c>
      <c r="C8" s="30" t="s">
        <v>156</v>
      </c>
      <c r="D8" s="31" t="n">
        <v>15.3</v>
      </c>
      <c r="E8" s="31" t="n">
        <v>14.7</v>
      </c>
      <c r="F8" s="31" t="n">
        <v>16.8</v>
      </c>
      <c r="G8" s="32" t="n">
        <v>333</v>
      </c>
      <c r="H8" s="33" t="n">
        <v>0.55</v>
      </c>
      <c r="I8" s="39" t="s">
        <v>73</v>
      </c>
      <c r="J8" s="34" t="str">
        <f aca="false">IF(H8="","",IF(I8="No","Do not trade",IF(H8&gt;='Example Checklist'!$B$14,"Pass","Below min")))</f>
        <v>Below min</v>
      </c>
      <c r="K8" s="39" t="s">
        <v>86</v>
      </c>
      <c r="L8" s="31"/>
      <c r="M8" s="35"/>
      <c r="N8" s="36" t="n">
        <f aca="false">IF(AND(ISNUMBER(D8),ISNUMBER(E8),ISNUMBER(G8)),G8*ABS(D8-E8),"")</f>
        <v>199.8</v>
      </c>
      <c r="O8" s="36" t="str">
        <f aca="false">IF(AND(K8="Yes",ISNUMBER(L8),ISNUMBER(N8)),(L8-D8)*SIGN(D8-E8)*G8-N(M8),"")</f>
        <v/>
      </c>
      <c r="P8" s="37" t="str">
        <f aca="false">IF(ISNUMBER(O8),IF(N8&gt;0,O8/N8,""),"")</f>
        <v/>
      </c>
      <c r="Q8" s="30"/>
    </row>
    <row r="9" customFormat="false" ht="15" hidden="false" customHeight="false" outlineLevel="0" collapsed="false">
      <c r="A9" s="29" t="n">
        <v>46274</v>
      </c>
      <c r="B9" s="30" t="s">
        <v>151</v>
      </c>
      <c r="C9" s="30" t="s">
        <v>153</v>
      </c>
      <c r="D9" s="31" t="n">
        <v>50.2</v>
      </c>
      <c r="E9" s="31" t="n">
        <v>48.9</v>
      </c>
      <c r="F9" s="31" t="n">
        <v>53.4</v>
      </c>
      <c r="G9" s="32" t="n">
        <v>153</v>
      </c>
      <c r="H9" s="33" t="n">
        <v>0.86</v>
      </c>
      <c r="I9" s="39" t="s">
        <v>73</v>
      </c>
      <c r="J9" s="34" t="str">
        <f aca="false">IF(H9="","",IF(I9="No","Do not trade",IF(H9&gt;='Example Checklist'!$B$14,"Pass","Below min")))</f>
        <v>Pass</v>
      </c>
      <c r="K9" s="39" t="s">
        <v>73</v>
      </c>
      <c r="L9" s="31" t="n">
        <v>48.8</v>
      </c>
      <c r="M9" s="35" t="n">
        <v>2</v>
      </c>
      <c r="N9" s="36" t="n">
        <f aca="false">IF(AND(ISNUMBER(D9),ISNUMBER(E9),ISNUMBER(G9)),G9*ABS(D9-E9),"")</f>
        <v>198.900000000001</v>
      </c>
      <c r="O9" s="36" t="n">
        <f aca="false">IF(AND(K9="Yes",ISNUMBER(L9),ISNUMBER(N9)),(L9-D9)*SIGN(D9-E9)*G9-N(M9),"")</f>
        <v>-216.200000000001</v>
      </c>
      <c r="P9" s="37" t="n">
        <f aca="false">IF(ISNUMBER(O9),IF(N9&gt;0,O9/N9,""),"")</f>
        <v>-1.08697838109603</v>
      </c>
      <c r="Q9" s="30"/>
    </row>
    <row r="10" customFormat="false" ht="15" hidden="false" customHeight="false" outlineLevel="0" collapsed="false">
      <c r="A10" s="29" t="n">
        <v>46276</v>
      </c>
      <c r="B10" s="30" t="s">
        <v>157</v>
      </c>
      <c r="C10" s="30" t="s">
        <v>158</v>
      </c>
      <c r="D10" s="31" t="n">
        <v>31</v>
      </c>
      <c r="E10" s="31" t="n">
        <v>32.1</v>
      </c>
      <c r="F10" s="31" t="n">
        <v>28.2</v>
      </c>
      <c r="G10" s="32" t="n">
        <v>181</v>
      </c>
      <c r="H10" s="33" t="n">
        <v>0.77</v>
      </c>
      <c r="I10" s="39" t="s">
        <v>73</v>
      </c>
      <c r="J10" s="34" t="str">
        <f aca="false">IF(H10="","",IF(I10="No","Do not trade",IF(H10&gt;='Example Checklist'!$B$14,"Pass","Below min")))</f>
        <v>Below min</v>
      </c>
      <c r="K10" s="39" t="s">
        <v>73</v>
      </c>
      <c r="L10" s="31" t="n">
        <v>32.25</v>
      </c>
      <c r="M10" s="35" t="n">
        <v>2</v>
      </c>
      <c r="N10" s="36" t="n">
        <f aca="false">IF(AND(ISNUMBER(D10),ISNUMBER(E10),ISNUMBER(G10)),G10*ABS(D10-E10),"")</f>
        <v>199.1</v>
      </c>
      <c r="O10" s="36" t="n">
        <f aca="false">IF(AND(K10="Yes",ISNUMBER(L10),ISNUMBER(N10)),(L10-D10)*SIGN(D10-E10)*G10-N(M10),"")</f>
        <v>-228.25</v>
      </c>
      <c r="P10" s="37" t="n">
        <f aca="false">IF(ISNUMBER(O10),IF(N10&gt;0,O10/N10,""),"")</f>
        <v>-1.146408839779</v>
      </c>
      <c r="Q10" s="30"/>
    </row>
    <row r="11" customFormat="false" ht="15" hidden="false" customHeight="false" outlineLevel="0" collapsed="false">
      <c r="A11" s="29" t="n">
        <v>46280</v>
      </c>
      <c r="B11" s="30" t="s">
        <v>152</v>
      </c>
      <c r="C11" s="30" t="s">
        <v>147</v>
      </c>
      <c r="D11" s="31" t="n">
        <v>23.8</v>
      </c>
      <c r="E11" s="31" t="n">
        <v>22.95</v>
      </c>
      <c r="F11" s="31" t="n">
        <v>26</v>
      </c>
      <c r="G11" s="32" t="n">
        <v>235</v>
      </c>
      <c r="H11" s="33" t="n">
        <v>0.95</v>
      </c>
      <c r="I11" s="39" t="s">
        <v>73</v>
      </c>
      <c r="J11" s="34" t="str">
        <f aca="false">IF(H11="","",IF(I11="No","Do not trade",IF(H11&gt;='Example Checklist'!$B$14,"Pass","Below min")))</f>
        <v>Pass</v>
      </c>
      <c r="K11" s="39" t="s">
        <v>73</v>
      </c>
      <c r="L11" s="31" t="n">
        <v>23.9</v>
      </c>
      <c r="M11" s="35" t="n">
        <v>2</v>
      </c>
      <c r="N11" s="36" t="n">
        <f aca="false">IF(AND(ISNUMBER(D11),ISNUMBER(E11),ISNUMBER(G11)),G11*ABS(D11-E11),"")</f>
        <v>199.75</v>
      </c>
      <c r="O11" s="36" t="n">
        <f aca="false">IF(AND(K11="Yes",ISNUMBER(L11),ISNUMBER(N11)),(L11-D11)*SIGN(D11-E11)*G11-N(M11),"")</f>
        <v>21.4999999999995</v>
      </c>
      <c r="P11" s="37" t="n">
        <f aca="false">IF(ISNUMBER(O11),IF(N11&gt;0,O11/N11,""),"")</f>
        <v>0.107634543178971</v>
      </c>
      <c r="Q11" s="30"/>
    </row>
    <row r="12" customFormat="false" ht="15" hidden="false" customHeight="false" outlineLevel="0" collapsed="false">
      <c r="A12" s="29" t="n">
        <v>46282</v>
      </c>
      <c r="B12" s="30" t="s">
        <v>159</v>
      </c>
      <c r="C12" s="30" t="s">
        <v>156</v>
      </c>
      <c r="D12" s="31" t="n">
        <v>64</v>
      </c>
      <c r="E12" s="31" t="n">
        <v>62.2</v>
      </c>
      <c r="F12" s="31" t="n">
        <v>68.5</v>
      </c>
      <c r="G12" s="32" t="n">
        <v>111</v>
      </c>
      <c r="H12" s="33" t="n">
        <v>0.45</v>
      </c>
      <c r="I12" s="39" t="s">
        <v>86</v>
      </c>
      <c r="J12" s="34" t="str">
        <f aca="false">IF(H12="","",IF(I12="No","Do not trade",IF(H12&gt;='Example Checklist'!$B$14,"Pass","Below min")))</f>
        <v>Do not trade</v>
      </c>
      <c r="K12" s="39" t="s">
        <v>86</v>
      </c>
      <c r="L12" s="31"/>
      <c r="M12" s="35"/>
      <c r="N12" s="36" t="n">
        <f aca="false">IF(AND(ISNUMBER(D12),ISNUMBER(E12),ISNUMBER(G12)),G12*ABS(D12-E12),"")</f>
        <v>199.8</v>
      </c>
      <c r="O12" s="36" t="str">
        <f aca="false">IF(AND(K12="Yes",ISNUMBER(L12),ISNUMBER(N12)),(L12-D12)*SIGN(D12-E12)*G12-N(M12),"")</f>
        <v/>
      </c>
      <c r="P12" s="37" t="str">
        <f aca="false">IF(ISNUMBER(O12),IF(N12&gt;0,O12/N12,""),"")</f>
        <v/>
      </c>
      <c r="Q12" s="30"/>
    </row>
    <row r="13" customFormat="false" ht="15" hidden="false" customHeight="false" outlineLevel="0" collapsed="false">
      <c r="A13" s="29" t="n">
        <v>46287</v>
      </c>
      <c r="B13" s="30" t="s">
        <v>154</v>
      </c>
      <c r="C13" s="30" t="s">
        <v>153</v>
      </c>
      <c r="D13" s="31" t="n">
        <v>108</v>
      </c>
      <c r="E13" s="31" t="n">
        <v>105.5</v>
      </c>
      <c r="F13" s="31" t="n">
        <v>114</v>
      </c>
      <c r="G13" s="32" t="n">
        <v>80</v>
      </c>
      <c r="H13" s="33" t="n">
        <v>0.73</v>
      </c>
      <c r="I13" s="39" t="s">
        <v>73</v>
      </c>
      <c r="J13" s="34" t="str">
        <f aca="false">IF(H13="","",IF(I13="No","Do not trade",IF(H13&gt;='Example Checklist'!$B$14,"Pass","Below min")))</f>
        <v>Below min</v>
      </c>
      <c r="K13" s="39" t="s">
        <v>73</v>
      </c>
      <c r="L13" s="31" t="n">
        <v>111.4</v>
      </c>
      <c r="M13" s="35" t="n">
        <v>2</v>
      </c>
      <c r="N13" s="36" t="n">
        <f aca="false">IF(AND(ISNUMBER(D13),ISNUMBER(E13),ISNUMBER(G13)),G13*ABS(D13-E13),"")</f>
        <v>200</v>
      </c>
      <c r="O13" s="36" t="n">
        <f aca="false">IF(AND(K13="Yes",ISNUMBER(L13),ISNUMBER(N13)),(L13-D13)*SIGN(D13-E13)*G13-N(M13),"")</f>
        <v>270</v>
      </c>
      <c r="P13" s="37" t="n">
        <f aca="false">IF(ISNUMBER(O13),IF(N13&gt;0,O13/N13,""),"")</f>
        <v>1.35</v>
      </c>
      <c r="Q13" s="30"/>
    </row>
    <row r="14" customFormat="false" ht="15" hidden="false" customHeight="false" outlineLevel="0" collapsed="false">
      <c r="A14" s="29" t="n">
        <v>46289</v>
      </c>
      <c r="B14" s="30" t="s">
        <v>155</v>
      </c>
      <c r="C14" s="30" t="s">
        <v>147</v>
      </c>
      <c r="D14" s="31" t="n">
        <v>16.1</v>
      </c>
      <c r="E14" s="31" t="n">
        <v>15.55</v>
      </c>
      <c r="F14" s="31" t="n">
        <v>17.5</v>
      </c>
      <c r="G14" s="32" t="n">
        <v>363</v>
      </c>
      <c r="H14" s="33" t="n">
        <v>0.59</v>
      </c>
      <c r="I14" s="39" t="s">
        <v>73</v>
      </c>
      <c r="J14" s="34" t="str">
        <f aca="false">IF(H14="","",IF(I14="No","Do not trade",IF(H14&gt;='Example Checklist'!$B$14,"Pass","Below min")))</f>
        <v>Below min</v>
      </c>
      <c r="K14" s="39" t="s">
        <v>73</v>
      </c>
      <c r="L14" s="31" t="n">
        <v>17.4</v>
      </c>
      <c r="M14" s="35" t="n">
        <v>2</v>
      </c>
      <c r="N14" s="36" t="n">
        <f aca="false">IF(AND(ISNUMBER(D14),ISNUMBER(E14),ISNUMBER(G14)),G14*ABS(D14-E14),"")</f>
        <v>199.65</v>
      </c>
      <c r="O14" s="36" t="n">
        <f aca="false">IF(AND(K14="Yes",ISNUMBER(L14),ISNUMBER(N14)),(L14-D14)*SIGN(D14-E14)*G14-N(M14),"")</f>
        <v>469.899999999999</v>
      </c>
      <c r="P14" s="37" t="n">
        <f aca="false">IF(ISNUMBER(O14),IF(N14&gt;0,O14/N14,""),"")</f>
        <v>2.35361883295767</v>
      </c>
      <c r="Q14" s="30"/>
    </row>
    <row r="15" customFormat="false" ht="15" hidden="false" customHeight="false" outlineLevel="0" collapsed="false">
      <c r="A15" s="29" t="n">
        <v>46294</v>
      </c>
      <c r="B15" s="30" t="s">
        <v>157</v>
      </c>
      <c r="C15" s="30" t="s">
        <v>160</v>
      </c>
      <c r="D15" s="31" t="n">
        <v>29.6</v>
      </c>
      <c r="E15" s="31" t="n">
        <v>30.4</v>
      </c>
      <c r="F15" s="31" t="n">
        <v>27.6</v>
      </c>
      <c r="G15" s="32" t="n">
        <v>250</v>
      </c>
      <c r="H15" s="33" t="n">
        <v>0.88</v>
      </c>
      <c r="I15" s="39" t="s">
        <v>73</v>
      </c>
      <c r="J15" s="34" t="str">
        <f aca="false">IF(H15="","",IF(I15="No","Do not trade",IF(H15&gt;='Example Checklist'!$B$14,"Pass","Below min")))</f>
        <v>Pass</v>
      </c>
      <c r="K15" s="39" t="s">
        <v>73</v>
      </c>
      <c r="L15" s="31" t="n">
        <v>27.7</v>
      </c>
      <c r="M15" s="35" t="n">
        <v>2</v>
      </c>
      <c r="N15" s="36" t="n">
        <f aca="false">IF(AND(ISNUMBER(D15),ISNUMBER(E15),ISNUMBER(G15)),G15*ABS(D15-E15),"")</f>
        <v>199.999999999999</v>
      </c>
      <c r="O15" s="36" t="n">
        <f aca="false">IF(AND(K15="Yes",ISNUMBER(L15),ISNUMBER(N15)),(L15-D15)*SIGN(D15-E15)*G15-N(M15),"")</f>
        <v>473.000000000001</v>
      </c>
      <c r="P15" s="37" t="n">
        <f aca="false">IF(ISNUMBER(O15),IF(N15&gt;0,O15/N15,""),"")</f>
        <v>2.36500000000001</v>
      </c>
      <c r="Q15" s="30"/>
    </row>
    <row r="16" customFormat="false" ht="15" hidden="false" customHeight="false" outlineLevel="0" collapsed="false">
      <c r="A16" s="29" t="n">
        <v>46296</v>
      </c>
      <c r="B16" s="30" t="s">
        <v>151</v>
      </c>
      <c r="C16" s="30" t="s">
        <v>147</v>
      </c>
      <c r="D16" s="31" t="n">
        <v>52.9</v>
      </c>
      <c r="E16" s="31" t="n">
        <v>51.2</v>
      </c>
      <c r="F16" s="31" t="n">
        <v>57</v>
      </c>
      <c r="G16" s="32" t="n">
        <v>117</v>
      </c>
      <c r="H16" s="33" t="n">
        <v>0.68</v>
      </c>
      <c r="I16" s="39" t="s">
        <v>73</v>
      </c>
      <c r="J16" s="34" t="str">
        <f aca="false">IF(H16="","",IF(I16="No","Do not trade",IF(H16&gt;='Example Checklist'!$B$14,"Pass","Below min")))</f>
        <v>Below min</v>
      </c>
      <c r="K16" s="39" t="s">
        <v>73</v>
      </c>
      <c r="L16" s="31" t="n">
        <v>54.1</v>
      </c>
      <c r="M16" s="35" t="n">
        <v>2</v>
      </c>
      <c r="N16" s="36" t="n">
        <f aca="false">IF(AND(ISNUMBER(D16),ISNUMBER(E16),ISNUMBER(G16)),G16*ABS(D16-E16),"")</f>
        <v>198.9</v>
      </c>
      <c r="O16" s="36" t="n">
        <f aca="false">IF(AND(K16="Yes",ISNUMBER(L16),ISNUMBER(N16)),(L16-D16)*SIGN(D16-E16)*G16-N(M16),"")</f>
        <v>138.4</v>
      </c>
      <c r="P16" s="37" t="n">
        <f aca="false">IF(ISNUMBER(O16),IF(N16&gt;0,O16/N16,""),"")</f>
        <v>0.695827048768229</v>
      </c>
      <c r="Q16" s="30"/>
    </row>
    <row r="17" customFormat="false" ht="15" hidden="false" customHeight="false" outlineLevel="0" collapsed="false">
      <c r="A17" s="29" t="n">
        <v>46301</v>
      </c>
      <c r="B17" s="30" t="s">
        <v>159</v>
      </c>
      <c r="C17" s="30" t="s">
        <v>153</v>
      </c>
      <c r="D17" s="31" t="n">
        <v>61.5</v>
      </c>
      <c r="E17" s="31" t="n">
        <v>59.8</v>
      </c>
      <c r="F17" s="31" t="n">
        <v>66</v>
      </c>
      <c r="G17" s="32" t="n">
        <v>117</v>
      </c>
      <c r="H17" s="33" t="n">
        <v>0.82</v>
      </c>
      <c r="I17" s="39" t="s">
        <v>73</v>
      </c>
      <c r="J17" s="34" t="str">
        <f aca="false">IF(H17="","",IF(I17="No","Do not trade",IF(H17&gt;='Example Checklist'!$B$14,"Pass","Below min")))</f>
        <v>Pass</v>
      </c>
      <c r="K17" s="39" t="s">
        <v>73</v>
      </c>
      <c r="L17" s="31" t="n">
        <v>59.7</v>
      </c>
      <c r="M17" s="35" t="n">
        <v>2</v>
      </c>
      <c r="N17" s="36" t="n">
        <f aca="false">IF(AND(ISNUMBER(D17),ISNUMBER(E17),ISNUMBER(G17)),G17*ABS(D17-E17),"")</f>
        <v>198.9</v>
      </c>
      <c r="O17" s="36" t="n">
        <f aca="false">IF(AND(K17="Yes",ISNUMBER(L17),ISNUMBER(N17)),(L17-D17)*SIGN(D17-E17)*G17-N(M17),"")</f>
        <v>-212.6</v>
      </c>
      <c r="P17" s="37" t="n">
        <f aca="false">IF(ISNUMBER(O17),IF(N17&gt;0,O17/N17,""),"")</f>
        <v>-1.06887883358471</v>
      </c>
      <c r="Q17" s="30"/>
    </row>
    <row r="18" customFormat="false" ht="15" hidden="false" customHeight="false" outlineLevel="0" collapsed="false">
      <c r="A18" s="29" t="n">
        <v>46303</v>
      </c>
      <c r="B18" s="30" t="s">
        <v>152</v>
      </c>
      <c r="C18" s="30" t="s">
        <v>156</v>
      </c>
      <c r="D18" s="31" t="n">
        <v>24.6</v>
      </c>
      <c r="E18" s="31" t="n">
        <v>23.9</v>
      </c>
      <c r="F18" s="31" t="n">
        <v>26.2</v>
      </c>
      <c r="G18" s="32" t="n">
        <v>285</v>
      </c>
      <c r="H18" s="33" t="n">
        <v>0.36</v>
      </c>
      <c r="I18" s="39" t="s">
        <v>86</v>
      </c>
      <c r="J18" s="34" t="str">
        <f aca="false">IF(H18="","",IF(I18="No","Do not trade",IF(H18&gt;='Example Checklist'!$B$14,"Pass","Below min")))</f>
        <v>Do not trade</v>
      </c>
      <c r="K18" s="39" t="s">
        <v>73</v>
      </c>
      <c r="L18" s="31" t="n">
        <v>23.8</v>
      </c>
      <c r="M18" s="35" t="n">
        <v>2</v>
      </c>
      <c r="N18" s="36" t="n">
        <f aca="false">IF(AND(ISNUMBER(D18),ISNUMBER(E18),ISNUMBER(G18)),G18*ABS(D18-E18),"")</f>
        <v>199.500000000001</v>
      </c>
      <c r="O18" s="36" t="n">
        <f aca="false">IF(AND(K18="Yes",ISNUMBER(L18),ISNUMBER(N18)),(L18-D18)*SIGN(D18-E18)*G18-N(M18),"")</f>
        <v>-230</v>
      </c>
      <c r="P18" s="37" t="n">
        <f aca="false">IF(ISNUMBER(O18),IF(N18&gt;0,O18/N18,""),"")</f>
        <v>-1.15288220551378</v>
      </c>
      <c r="Q18" s="30" t="s">
        <v>161</v>
      </c>
    </row>
    <row r="19" customFormat="false" ht="15" hidden="false" customHeight="false" outlineLevel="0" collapsed="false">
      <c r="A19" s="29" t="n">
        <v>46308</v>
      </c>
      <c r="B19" s="30" t="s">
        <v>154</v>
      </c>
      <c r="C19" s="30" t="s">
        <v>147</v>
      </c>
      <c r="D19" s="31" t="n">
        <v>112.3</v>
      </c>
      <c r="E19" s="31" t="n">
        <v>109.9</v>
      </c>
      <c r="F19" s="31" t="n">
        <v>118</v>
      </c>
      <c r="G19" s="32" t="n">
        <v>83</v>
      </c>
      <c r="H19" s="33" t="n">
        <v>0.91</v>
      </c>
      <c r="I19" s="39" t="s">
        <v>73</v>
      </c>
      <c r="J19" s="34" t="str">
        <f aca="false">IF(H19="","",IF(I19="No","Do not trade",IF(H19&gt;='Example Checklist'!$B$14,"Pass","Below min")))</f>
        <v>Pass</v>
      </c>
      <c r="K19" s="39" t="s">
        <v>73</v>
      </c>
      <c r="L19" s="31" t="n">
        <v>109.8</v>
      </c>
      <c r="M19" s="35" t="n">
        <v>2</v>
      </c>
      <c r="N19" s="36" t="n">
        <f aca="false">IF(AND(ISNUMBER(D19),ISNUMBER(E19),ISNUMBER(G19)),G19*ABS(D19-E19),"")</f>
        <v>199.199999999999</v>
      </c>
      <c r="O19" s="36" t="n">
        <f aca="false">IF(AND(K19="Yes",ISNUMBER(L19),ISNUMBER(N19)),(L19-D19)*SIGN(D19-E19)*G19-N(M19),"")</f>
        <v>-209.5</v>
      </c>
      <c r="P19" s="37" t="n">
        <f aca="false">IF(ISNUMBER(O19),IF(N19&gt;0,O19/N19,""),"")</f>
        <v>-1.05170682730924</v>
      </c>
      <c r="Q19" s="30"/>
    </row>
    <row r="20" customFormat="false" ht="15" hidden="false" customHeight="false" outlineLevel="0" collapsed="false">
      <c r="A20" s="29" t="n">
        <v>46310</v>
      </c>
      <c r="B20" s="30" t="s">
        <v>155</v>
      </c>
      <c r="C20" s="30" t="s">
        <v>153</v>
      </c>
      <c r="D20" s="31" t="n">
        <v>16.8</v>
      </c>
      <c r="E20" s="31" t="n">
        <v>16.2</v>
      </c>
      <c r="F20" s="31" t="n">
        <v>18.2</v>
      </c>
      <c r="G20" s="32" t="n">
        <v>333</v>
      </c>
      <c r="H20" s="33" t="n">
        <v>0.86</v>
      </c>
      <c r="I20" s="39" t="s">
        <v>73</v>
      </c>
      <c r="J20" s="34" t="str">
        <f aca="false">IF(H20="","",IF(I20="No","Do not trade",IF(H20&gt;='Example Checklist'!$B$14,"Pass","Below min")))</f>
        <v>Pass</v>
      </c>
      <c r="K20" s="39" t="s">
        <v>86</v>
      </c>
      <c r="L20" s="31"/>
      <c r="M20" s="35"/>
      <c r="N20" s="36" t="n">
        <f aca="false">IF(AND(ISNUMBER(D20),ISNUMBER(E20),ISNUMBER(G20)),G20*ABS(D20-E20),"")</f>
        <v>199.8</v>
      </c>
      <c r="O20" s="36" t="str">
        <f aca="false">IF(AND(K20="Yes",ISNUMBER(L20),ISNUMBER(N20)),(L20-D20)*SIGN(D20-E20)*G20-N(M20),"")</f>
        <v/>
      </c>
      <c r="P20" s="37" t="str">
        <f aca="false">IF(ISNUMBER(O20),IF(N20&gt;0,O20/N20,""),"")</f>
        <v/>
      </c>
      <c r="Q20" s="30"/>
    </row>
    <row r="21" customFormat="false" ht="15" hidden="false" customHeight="false" outlineLevel="0" collapsed="false">
      <c r="A21" s="29" t="n">
        <v>46315</v>
      </c>
      <c r="B21" s="30" t="s">
        <v>151</v>
      </c>
      <c r="C21" s="30" t="s">
        <v>153</v>
      </c>
      <c r="D21" s="31" t="n">
        <v>55</v>
      </c>
      <c r="E21" s="31" t="n">
        <v>53.4</v>
      </c>
      <c r="F21" s="31" t="n">
        <v>59</v>
      </c>
      <c r="G21" s="32" t="n">
        <v>124</v>
      </c>
      <c r="H21" s="33" t="n">
        <v>0.95</v>
      </c>
      <c r="I21" s="39" t="s">
        <v>73</v>
      </c>
      <c r="J21" s="34" t="str">
        <f aca="false">IF(H21="","",IF(I21="No","Do not trade",IF(H21&gt;='Example Checklist'!$B$14,"Pass","Below min")))</f>
        <v>Pass</v>
      </c>
      <c r="K21" s="39" t="s">
        <v>73</v>
      </c>
      <c r="L21" s="31"/>
      <c r="M21" s="35"/>
      <c r="N21" s="36" t="n">
        <f aca="false">IF(AND(ISNUMBER(D21),ISNUMBER(E21),ISNUMBER(G21)),G21*ABS(D21-E21),"")</f>
        <v>198.4</v>
      </c>
      <c r="O21" s="36" t="str">
        <f aca="false">IF(AND(K21="Yes",ISNUMBER(L21),ISNUMBER(N21)),(L21-D21)*SIGN(D21-E21)*G21-N(M21),"")</f>
        <v/>
      </c>
      <c r="P21" s="37" t="str">
        <f aca="false">IF(ISNUMBER(O21),IF(N21&gt;0,O21/N21,""),"")</f>
        <v/>
      </c>
      <c r="Q21" s="30" t="s">
        <v>162</v>
      </c>
    </row>
    <row r="22" customFormat="false" ht="15" hidden="false" customHeight="false" outlineLevel="0" collapsed="false">
      <c r="A22" s="29"/>
      <c r="B22" s="30"/>
      <c r="C22" s="30"/>
      <c r="D22" s="31"/>
      <c r="E22" s="31"/>
      <c r="F22" s="31"/>
      <c r="G22" s="32"/>
      <c r="H22" s="33"/>
      <c r="I22" s="39"/>
      <c r="J22" s="34" t="str">
        <f aca="false">IF(H22="","",IF(I22="No","Do not trade",IF(H22&gt;='Example Checklist'!$B$14,"Pass","Below min")))</f>
        <v/>
      </c>
      <c r="K22" s="39"/>
      <c r="L22" s="31"/>
      <c r="M22" s="35"/>
      <c r="N22" s="36" t="str">
        <f aca="false">IF(AND(ISNUMBER(D22),ISNUMBER(E22),ISNUMBER(G22)),G22*ABS(D22-E22),"")</f>
        <v/>
      </c>
      <c r="O22" s="36" t="str">
        <f aca="false">IF(AND(K22="Yes",ISNUMBER(L22),ISNUMBER(N22)),(L22-D22)*SIGN(D22-E22)*G22-N(M22),"")</f>
        <v/>
      </c>
      <c r="P22" s="37" t="str">
        <f aca="false">IF(ISNUMBER(O22),IF(N22&gt;0,O22/N22,""),"")</f>
        <v/>
      </c>
      <c r="Q22" s="30"/>
    </row>
    <row r="23" customFormat="false" ht="15" hidden="false" customHeight="false" outlineLevel="0" collapsed="false">
      <c r="A23" s="29"/>
      <c r="B23" s="30"/>
      <c r="C23" s="30"/>
      <c r="D23" s="31"/>
      <c r="E23" s="31"/>
      <c r="F23" s="31"/>
      <c r="G23" s="32"/>
      <c r="H23" s="33"/>
      <c r="I23" s="39"/>
      <c r="J23" s="34" t="str">
        <f aca="false">IF(H23="","",IF(I23="No","Do not trade",IF(H23&gt;='Example Checklist'!$B$14,"Pass","Below min")))</f>
        <v/>
      </c>
      <c r="K23" s="39"/>
      <c r="L23" s="31"/>
      <c r="M23" s="35"/>
      <c r="N23" s="36" t="str">
        <f aca="false">IF(AND(ISNUMBER(D23),ISNUMBER(E23),ISNUMBER(G23)),G23*ABS(D23-E23),"")</f>
        <v/>
      </c>
      <c r="O23" s="36" t="str">
        <f aca="false">IF(AND(K23="Yes",ISNUMBER(L23),ISNUMBER(N23)),(L23-D23)*SIGN(D23-E23)*G23-N(M23),"")</f>
        <v/>
      </c>
      <c r="P23" s="37" t="str">
        <f aca="false">IF(ISNUMBER(O23),IF(N23&gt;0,O23/N23,""),"")</f>
        <v/>
      </c>
      <c r="Q23" s="30"/>
    </row>
    <row r="24" customFormat="false" ht="15" hidden="false" customHeight="false" outlineLevel="0" collapsed="false">
      <c r="A24" s="29"/>
      <c r="B24" s="30"/>
      <c r="C24" s="30"/>
      <c r="D24" s="31"/>
      <c r="E24" s="31"/>
      <c r="F24" s="31"/>
      <c r="G24" s="32"/>
      <c r="H24" s="33"/>
      <c r="I24" s="39"/>
      <c r="J24" s="34" t="str">
        <f aca="false">IF(H24="","",IF(I24="No","Do not trade",IF(H24&gt;='Example Checklist'!$B$14,"Pass","Below min")))</f>
        <v/>
      </c>
      <c r="K24" s="39"/>
      <c r="L24" s="31"/>
      <c r="M24" s="35"/>
      <c r="N24" s="36" t="str">
        <f aca="false">IF(AND(ISNUMBER(D24),ISNUMBER(E24),ISNUMBER(G24)),G24*ABS(D24-E24),"")</f>
        <v/>
      </c>
      <c r="O24" s="36" t="str">
        <f aca="false">IF(AND(K24="Yes",ISNUMBER(L24),ISNUMBER(N24)),(L24-D24)*SIGN(D24-E24)*G24-N(M24),"")</f>
        <v/>
      </c>
      <c r="P24" s="37" t="str">
        <f aca="false">IF(ISNUMBER(O24),IF(N24&gt;0,O24/N24,""),"")</f>
        <v/>
      </c>
      <c r="Q24" s="30"/>
    </row>
    <row r="25" customFormat="false" ht="15" hidden="false" customHeight="false" outlineLevel="0" collapsed="false">
      <c r="A25" s="29"/>
      <c r="B25" s="30"/>
      <c r="C25" s="30"/>
      <c r="D25" s="31"/>
      <c r="E25" s="31"/>
      <c r="F25" s="31"/>
      <c r="G25" s="32"/>
      <c r="H25" s="33"/>
      <c r="I25" s="39"/>
      <c r="J25" s="34" t="str">
        <f aca="false">IF(H25="","",IF(I25="No","Do not trade",IF(H25&gt;='Example Checklist'!$B$14,"Pass","Below min")))</f>
        <v/>
      </c>
      <c r="K25" s="39"/>
      <c r="L25" s="31"/>
      <c r="M25" s="35"/>
      <c r="N25" s="36" t="str">
        <f aca="false">IF(AND(ISNUMBER(D25),ISNUMBER(E25),ISNUMBER(G25)),G25*ABS(D25-E25),"")</f>
        <v/>
      </c>
      <c r="O25" s="36" t="str">
        <f aca="false">IF(AND(K25="Yes",ISNUMBER(L25),ISNUMBER(N25)),(L25-D25)*SIGN(D25-E25)*G25-N(M25),"")</f>
        <v/>
      </c>
      <c r="P25" s="37" t="str">
        <f aca="false">IF(ISNUMBER(O25),IF(N25&gt;0,O25/N25,""),"")</f>
        <v/>
      </c>
      <c r="Q25" s="30"/>
    </row>
    <row r="26" customFormat="false" ht="15" hidden="false" customHeight="false" outlineLevel="0" collapsed="false">
      <c r="A26" s="29"/>
      <c r="B26" s="30"/>
      <c r="C26" s="30"/>
      <c r="D26" s="31"/>
      <c r="E26" s="31"/>
      <c r="F26" s="31"/>
      <c r="G26" s="32"/>
      <c r="H26" s="33"/>
      <c r="I26" s="39"/>
      <c r="J26" s="34" t="str">
        <f aca="false">IF(H26="","",IF(I26="No","Do not trade",IF(H26&gt;='Example Checklist'!$B$14,"Pass","Below min")))</f>
        <v/>
      </c>
      <c r="K26" s="39"/>
      <c r="L26" s="31"/>
      <c r="M26" s="35"/>
      <c r="N26" s="36" t="str">
        <f aca="false">IF(AND(ISNUMBER(D26),ISNUMBER(E26),ISNUMBER(G26)),G26*ABS(D26-E26),"")</f>
        <v/>
      </c>
      <c r="O26" s="36" t="str">
        <f aca="false">IF(AND(K26="Yes",ISNUMBER(L26),ISNUMBER(N26)),(L26-D26)*SIGN(D26-E26)*G26-N(M26),"")</f>
        <v/>
      </c>
      <c r="P26" s="37" t="str">
        <f aca="false">IF(ISNUMBER(O26),IF(N26&gt;0,O26/N26,""),"")</f>
        <v/>
      </c>
      <c r="Q26" s="30"/>
    </row>
    <row r="27" customFormat="false" ht="15" hidden="false" customHeight="false" outlineLevel="0" collapsed="false">
      <c r="A27" s="29"/>
      <c r="B27" s="30"/>
      <c r="C27" s="30"/>
      <c r="D27" s="31"/>
      <c r="E27" s="31"/>
      <c r="F27" s="31"/>
      <c r="G27" s="32"/>
      <c r="H27" s="33"/>
      <c r="I27" s="39"/>
      <c r="J27" s="34" t="str">
        <f aca="false">IF(H27="","",IF(I27="No","Do not trade",IF(H27&gt;='Example Checklist'!$B$14,"Pass","Below min")))</f>
        <v/>
      </c>
      <c r="K27" s="39"/>
      <c r="L27" s="31"/>
      <c r="M27" s="35"/>
      <c r="N27" s="36" t="str">
        <f aca="false">IF(AND(ISNUMBER(D27),ISNUMBER(E27),ISNUMBER(G27)),G27*ABS(D27-E27),"")</f>
        <v/>
      </c>
      <c r="O27" s="36" t="str">
        <f aca="false">IF(AND(K27="Yes",ISNUMBER(L27),ISNUMBER(N27)),(L27-D27)*SIGN(D27-E27)*G27-N(M27),"")</f>
        <v/>
      </c>
      <c r="P27" s="37" t="str">
        <f aca="false">IF(ISNUMBER(O27),IF(N27&gt;0,O27/N27,""),"")</f>
        <v/>
      </c>
      <c r="Q27" s="30"/>
    </row>
    <row r="28" customFormat="false" ht="15" hidden="false" customHeight="false" outlineLevel="0" collapsed="false">
      <c r="A28" s="29"/>
      <c r="B28" s="30"/>
      <c r="C28" s="30"/>
      <c r="D28" s="31"/>
      <c r="E28" s="31"/>
      <c r="F28" s="31"/>
      <c r="G28" s="32"/>
      <c r="H28" s="33"/>
      <c r="I28" s="39"/>
      <c r="J28" s="34" t="str">
        <f aca="false">IF(H28="","",IF(I28="No","Do not trade",IF(H28&gt;='Example Checklist'!$B$14,"Pass","Below min")))</f>
        <v/>
      </c>
      <c r="K28" s="39"/>
      <c r="L28" s="31"/>
      <c r="M28" s="35"/>
      <c r="N28" s="36" t="str">
        <f aca="false">IF(AND(ISNUMBER(D28),ISNUMBER(E28),ISNUMBER(G28)),G28*ABS(D28-E28),"")</f>
        <v/>
      </c>
      <c r="O28" s="36" t="str">
        <f aca="false">IF(AND(K28="Yes",ISNUMBER(L28),ISNUMBER(N28)),(L28-D28)*SIGN(D28-E28)*G28-N(M28),"")</f>
        <v/>
      </c>
      <c r="P28" s="37" t="str">
        <f aca="false">IF(ISNUMBER(O28),IF(N28&gt;0,O28/N28,""),"")</f>
        <v/>
      </c>
      <c r="Q28" s="30"/>
    </row>
    <row r="29" customFormat="false" ht="15" hidden="false" customHeight="false" outlineLevel="0" collapsed="false">
      <c r="A29" s="29"/>
      <c r="B29" s="30"/>
      <c r="C29" s="30"/>
      <c r="D29" s="31"/>
      <c r="E29" s="31"/>
      <c r="F29" s="31"/>
      <c r="G29" s="32"/>
      <c r="H29" s="33"/>
      <c r="I29" s="39"/>
      <c r="J29" s="34" t="str">
        <f aca="false">IF(H29="","",IF(I29="No","Do not trade",IF(H29&gt;='Example Checklist'!$B$14,"Pass","Below min")))</f>
        <v/>
      </c>
      <c r="K29" s="39"/>
      <c r="L29" s="31"/>
      <c r="M29" s="35"/>
      <c r="N29" s="36" t="str">
        <f aca="false">IF(AND(ISNUMBER(D29),ISNUMBER(E29),ISNUMBER(G29)),G29*ABS(D29-E29),"")</f>
        <v/>
      </c>
      <c r="O29" s="36" t="str">
        <f aca="false">IF(AND(K29="Yes",ISNUMBER(L29),ISNUMBER(N29)),(L29-D29)*SIGN(D29-E29)*G29-N(M29),"")</f>
        <v/>
      </c>
      <c r="P29" s="37" t="str">
        <f aca="false">IF(ISNUMBER(O29),IF(N29&gt;0,O29/N29,""),"")</f>
        <v/>
      </c>
      <c r="Q29" s="30"/>
    </row>
    <row r="30" customFormat="false" ht="15" hidden="false" customHeight="false" outlineLevel="0" collapsed="false">
      <c r="A30" s="29"/>
      <c r="B30" s="30"/>
      <c r="C30" s="30"/>
      <c r="D30" s="31"/>
      <c r="E30" s="31"/>
      <c r="F30" s="31"/>
      <c r="G30" s="32"/>
      <c r="H30" s="33"/>
      <c r="I30" s="39"/>
      <c r="J30" s="34" t="str">
        <f aca="false">IF(H30="","",IF(I30="No","Do not trade",IF(H30&gt;='Example Checklist'!$B$14,"Pass","Below min")))</f>
        <v/>
      </c>
      <c r="K30" s="39"/>
      <c r="L30" s="31"/>
      <c r="M30" s="35"/>
      <c r="N30" s="36" t="str">
        <f aca="false">IF(AND(ISNUMBER(D30),ISNUMBER(E30),ISNUMBER(G30)),G30*ABS(D30-E30),"")</f>
        <v/>
      </c>
      <c r="O30" s="36" t="str">
        <f aca="false">IF(AND(K30="Yes",ISNUMBER(L30),ISNUMBER(N30)),(L30-D30)*SIGN(D30-E30)*G30-N(M30),"")</f>
        <v/>
      </c>
      <c r="P30" s="37" t="str">
        <f aca="false">IF(ISNUMBER(O30),IF(N30&gt;0,O30/N30,""),"")</f>
        <v/>
      </c>
      <c r="Q30" s="30"/>
    </row>
    <row r="31" customFormat="false" ht="15" hidden="false" customHeight="false" outlineLevel="0" collapsed="false">
      <c r="A31" s="29"/>
      <c r="B31" s="30"/>
      <c r="C31" s="30"/>
      <c r="D31" s="31"/>
      <c r="E31" s="31"/>
      <c r="F31" s="31"/>
      <c r="G31" s="32"/>
      <c r="H31" s="33"/>
      <c r="I31" s="39"/>
      <c r="J31" s="34" t="str">
        <f aca="false">IF(H31="","",IF(I31="No","Do not trade",IF(H31&gt;='Example Checklist'!$B$14,"Pass","Below min")))</f>
        <v/>
      </c>
      <c r="K31" s="39"/>
      <c r="L31" s="31"/>
      <c r="M31" s="35"/>
      <c r="N31" s="36" t="str">
        <f aca="false">IF(AND(ISNUMBER(D31),ISNUMBER(E31),ISNUMBER(G31)),G31*ABS(D31-E31),"")</f>
        <v/>
      </c>
      <c r="O31" s="36" t="str">
        <f aca="false">IF(AND(K31="Yes",ISNUMBER(L31),ISNUMBER(N31)),(L31-D31)*SIGN(D31-E31)*G31-N(M31),"")</f>
        <v/>
      </c>
      <c r="P31" s="37" t="str">
        <f aca="false">IF(ISNUMBER(O31),IF(N31&gt;0,O31/N31,""),"")</f>
        <v/>
      </c>
      <c r="Q31" s="30"/>
    </row>
    <row r="32" customFormat="false" ht="15" hidden="false" customHeight="false" outlineLevel="0" collapsed="false">
      <c r="A32" s="29"/>
      <c r="B32" s="30"/>
      <c r="C32" s="30"/>
      <c r="D32" s="31"/>
      <c r="E32" s="31"/>
      <c r="F32" s="31"/>
      <c r="G32" s="32"/>
      <c r="H32" s="33"/>
      <c r="I32" s="39"/>
      <c r="J32" s="34" t="str">
        <f aca="false">IF(H32="","",IF(I32="No","Do not trade",IF(H32&gt;='Example Checklist'!$B$14,"Pass","Below min")))</f>
        <v/>
      </c>
      <c r="K32" s="39"/>
      <c r="L32" s="31"/>
      <c r="M32" s="35"/>
      <c r="N32" s="36" t="str">
        <f aca="false">IF(AND(ISNUMBER(D32),ISNUMBER(E32),ISNUMBER(G32)),G32*ABS(D32-E32),"")</f>
        <v/>
      </c>
      <c r="O32" s="36" t="str">
        <f aca="false">IF(AND(K32="Yes",ISNUMBER(L32),ISNUMBER(N32)),(L32-D32)*SIGN(D32-E32)*G32-N(M32),"")</f>
        <v/>
      </c>
      <c r="P32" s="37" t="str">
        <f aca="false">IF(ISNUMBER(O32),IF(N32&gt;0,O32/N32,""),"")</f>
        <v/>
      </c>
      <c r="Q32" s="30"/>
    </row>
    <row r="33" customFormat="false" ht="15" hidden="false" customHeight="false" outlineLevel="0" collapsed="false">
      <c r="A33" s="29"/>
      <c r="B33" s="30"/>
      <c r="C33" s="30"/>
      <c r="D33" s="31"/>
      <c r="E33" s="31"/>
      <c r="F33" s="31"/>
      <c r="G33" s="32"/>
      <c r="H33" s="33"/>
      <c r="I33" s="39"/>
      <c r="J33" s="34" t="str">
        <f aca="false">IF(H33="","",IF(I33="No","Do not trade",IF(H33&gt;='Example Checklist'!$B$14,"Pass","Below min")))</f>
        <v/>
      </c>
      <c r="K33" s="39"/>
      <c r="L33" s="31"/>
      <c r="M33" s="35"/>
      <c r="N33" s="36" t="str">
        <f aca="false">IF(AND(ISNUMBER(D33),ISNUMBER(E33),ISNUMBER(G33)),G33*ABS(D33-E33),"")</f>
        <v/>
      </c>
      <c r="O33" s="36" t="str">
        <f aca="false">IF(AND(K33="Yes",ISNUMBER(L33),ISNUMBER(N33)),(L33-D33)*SIGN(D33-E33)*G33-N(M33),"")</f>
        <v/>
      </c>
      <c r="P33" s="37" t="str">
        <f aca="false">IF(ISNUMBER(O33),IF(N33&gt;0,O33/N33,""),"")</f>
        <v/>
      </c>
      <c r="Q33" s="30"/>
    </row>
    <row r="34" customFormat="false" ht="15" hidden="false" customHeight="false" outlineLevel="0" collapsed="false">
      <c r="A34" s="29"/>
      <c r="B34" s="30"/>
      <c r="C34" s="30"/>
      <c r="D34" s="31"/>
      <c r="E34" s="31"/>
      <c r="F34" s="31"/>
      <c r="G34" s="32"/>
      <c r="H34" s="33"/>
      <c r="I34" s="39"/>
      <c r="J34" s="34" t="str">
        <f aca="false">IF(H34="","",IF(I34="No","Do not trade",IF(H34&gt;='Example Checklist'!$B$14,"Pass","Below min")))</f>
        <v/>
      </c>
      <c r="K34" s="39"/>
      <c r="L34" s="31"/>
      <c r="M34" s="35"/>
      <c r="N34" s="36" t="str">
        <f aca="false">IF(AND(ISNUMBER(D34),ISNUMBER(E34),ISNUMBER(G34)),G34*ABS(D34-E34),"")</f>
        <v/>
      </c>
      <c r="O34" s="36" t="str">
        <f aca="false">IF(AND(K34="Yes",ISNUMBER(L34),ISNUMBER(N34)),(L34-D34)*SIGN(D34-E34)*G34-N(M34),"")</f>
        <v/>
      </c>
      <c r="P34" s="37" t="str">
        <f aca="false">IF(ISNUMBER(O34),IF(N34&gt;0,O34/N34,""),"")</f>
        <v/>
      </c>
      <c r="Q34" s="30"/>
    </row>
    <row r="35" customFormat="false" ht="15" hidden="false" customHeight="false" outlineLevel="0" collapsed="false">
      <c r="A35" s="29"/>
      <c r="B35" s="30"/>
      <c r="C35" s="30"/>
      <c r="D35" s="31"/>
      <c r="E35" s="31"/>
      <c r="F35" s="31"/>
      <c r="G35" s="32"/>
      <c r="H35" s="33"/>
      <c r="I35" s="39"/>
      <c r="J35" s="34" t="str">
        <f aca="false">IF(H35="","",IF(I35="No","Do not trade",IF(H35&gt;='Example Checklist'!$B$14,"Pass","Below min")))</f>
        <v/>
      </c>
      <c r="K35" s="39"/>
      <c r="L35" s="31"/>
      <c r="M35" s="35"/>
      <c r="N35" s="36" t="str">
        <f aca="false">IF(AND(ISNUMBER(D35),ISNUMBER(E35),ISNUMBER(G35)),G35*ABS(D35-E35),"")</f>
        <v/>
      </c>
      <c r="O35" s="36" t="str">
        <f aca="false">IF(AND(K35="Yes",ISNUMBER(L35),ISNUMBER(N35)),(L35-D35)*SIGN(D35-E35)*G35-N(M35),"")</f>
        <v/>
      </c>
      <c r="P35" s="37" t="str">
        <f aca="false">IF(ISNUMBER(O35),IF(N35&gt;0,O35/N35,""),"")</f>
        <v/>
      </c>
      <c r="Q35" s="30"/>
    </row>
    <row r="36" customFormat="false" ht="15" hidden="false" customHeight="false" outlineLevel="0" collapsed="false">
      <c r="A36" s="29"/>
      <c r="B36" s="30"/>
      <c r="C36" s="30"/>
      <c r="D36" s="31"/>
      <c r="E36" s="31"/>
      <c r="F36" s="31"/>
      <c r="G36" s="32"/>
      <c r="H36" s="33"/>
      <c r="I36" s="39"/>
      <c r="J36" s="34" t="str">
        <f aca="false">IF(H36="","",IF(I36="No","Do not trade",IF(H36&gt;='Example Checklist'!$B$14,"Pass","Below min")))</f>
        <v/>
      </c>
      <c r="K36" s="39"/>
      <c r="L36" s="31"/>
      <c r="M36" s="35"/>
      <c r="N36" s="36" t="str">
        <f aca="false">IF(AND(ISNUMBER(D36),ISNUMBER(E36),ISNUMBER(G36)),G36*ABS(D36-E36),"")</f>
        <v/>
      </c>
      <c r="O36" s="36" t="str">
        <f aca="false">IF(AND(K36="Yes",ISNUMBER(L36),ISNUMBER(N36)),(L36-D36)*SIGN(D36-E36)*G36-N(M36),"")</f>
        <v/>
      </c>
      <c r="P36" s="37" t="str">
        <f aca="false">IF(ISNUMBER(O36),IF(N36&gt;0,O36/N36,""),"")</f>
        <v/>
      </c>
      <c r="Q36" s="30"/>
    </row>
    <row r="37" customFormat="false" ht="15" hidden="false" customHeight="false" outlineLevel="0" collapsed="false">
      <c r="A37" s="29"/>
      <c r="B37" s="30"/>
      <c r="C37" s="30"/>
      <c r="D37" s="31"/>
      <c r="E37" s="31"/>
      <c r="F37" s="31"/>
      <c r="G37" s="32"/>
      <c r="H37" s="33"/>
      <c r="I37" s="39"/>
      <c r="J37" s="34" t="str">
        <f aca="false">IF(H37="","",IF(I37="No","Do not trade",IF(H37&gt;='Example Checklist'!$B$14,"Pass","Below min")))</f>
        <v/>
      </c>
      <c r="K37" s="39"/>
      <c r="L37" s="31"/>
      <c r="M37" s="35"/>
      <c r="N37" s="36" t="str">
        <f aca="false">IF(AND(ISNUMBER(D37),ISNUMBER(E37),ISNUMBER(G37)),G37*ABS(D37-E37),"")</f>
        <v/>
      </c>
      <c r="O37" s="36" t="str">
        <f aca="false">IF(AND(K37="Yes",ISNUMBER(L37),ISNUMBER(N37)),(L37-D37)*SIGN(D37-E37)*G37-N(M37),"")</f>
        <v/>
      </c>
      <c r="P37" s="37" t="str">
        <f aca="false">IF(ISNUMBER(O37),IF(N37&gt;0,O37/N37,""),"")</f>
        <v/>
      </c>
      <c r="Q37" s="30"/>
    </row>
    <row r="38" customFormat="false" ht="15" hidden="false" customHeight="false" outlineLevel="0" collapsed="false">
      <c r="A38" s="29"/>
      <c r="B38" s="30"/>
      <c r="C38" s="30"/>
      <c r="D38" s="31"/>
      <c r="E38" s="31"/>
      <c r="F38" s="31"/>
      <c r="G38" s="32"/>
      <c r="H38" s="33"/>
      <c r="I38" s="39"/>
      <c r="J38" s="34" t="str">
        <f aca="false">IF(H38="","",IF(I38="No","Do not trade",IF(H38&gt;='Example Checklist'!$B$14,"Pass","Below min")))</f>
        <v/>
      </c>
      <c r="K38" s="39"/>
      <c r="L38" s="31"/>
      <c r="M38" s="35"/>
      <c r="N38" s="36" t="str">
        <f aca="false">IF(AND(ISNUMBER(D38),ISNUMBER(E38),ISNUMBER(G38)),G38*ABS(D38-E38),"")</f>
        <v/>
      </c>
      <c r="O38" s="36" t="str">
        <f aca="false">IF(AND(K38="Yes",ISNUMBER(L38),ISNUMBER(N38)),(L38-D38)*SIGN(D38-E38)*G38-N(M38),"")</f>
        <v/>
      </c>
      <c r="P38" s="37" t="str">
        <f aca="false">IF(ISNUMBER(O38),IF(N38&gt;0,O38/N38,""),"")</f>
        <v/>
      </c>
      <c r="Q38" s="30"/>
    </row>
    <row r="39" customFormat="false" ht="15" hidden="false" customHeight="false" outlineLevel="0" collapsed="false">
      <c r="A39" s="29"/>
      <c r="B39" s="30"/>
      <c r="C39" s="30"/>
      <c r="D39" s="31"/>
      <c r="E39" s="31"/>
      <c r="F39" s="31"/>
      <c r="G39" s="32"/>
      <c r="H39" s="33"/>
      <c r="I39" s="39"/>
      <c r="J39" s="34" t="str">
        <f aca="false">IF(H39="","",IF(I39="No","Do not trade",IF(H39&gt;='Example Checklist'!$B$14,"Pass","Below min")))</f>
        <v/>
      </c>
      <c r="K39" s="39"/>
      <c r="L39" s="31"/>
      <c r="M39" s="35"/>
      <c r="N39" s="36" t="str">
        <f aca="false">IF(AND(ISNUMBER(D39),ISNUMBER(E39),ISNUMBER(G39)),G39*ABS(D39-E39),"")</f>
        <v/>
      </c>
      <c r="O39" s="36" t="str">
        <f aca="false">IF(AND(K39="Yes",ISNUMBER(L39),ISNUMBER(N39)),(L39-D39)*SIGN(D39-E39)*G39-N(M39),"")</f>
        <v/>
      </c>
      <c r="P39" s="37" t="str">
        <f aca="false">IF(ISNUMBER(O39),IF(N39&gt;0,O39/N39,""),"")</f>
        <v/>
      </c>
      <c r="Q39" s="30"/>
    </row>
    <row r="40" customFormat="false" ht="15" hidden="false" customHeight="false" outlineLevel="0" collapsed="false">
      <c r="A40" s="29"/>
      <c r="B40" s="30"/>
      <c r="C40" s="30"/>
      <c r="D40" s="31"/>
      <c r="E40" s="31"/>
      <c r="F40" s="31"/>
      <c r="G40" s="32"/>
      <c r="H40" s="33"/>
      <c r="I40" s="39"/>
      <c r="J40" s="34" t="str">
        <f aca="false">IF(H40="","",IF(I40="No","Do not trade",IF(H40&gt;='Example Checklist'!$B$14,"Pass","Below min")))</f>
        <v/>
      </c>
      <c r="K40" s="39"/>
      <c r="L40" s="31"/>
      <c r="M40" s="35"/>
      <c r="N40" s="36" t="str">
        <f aca="false">IF(AND(ISNUMBER(D40),ISNUMBER(E40),ISNUMBER(G40)),G40*ABS(D40-E40),"")</f>
        <v/>
      </c>
      <c r="O40" s="36" t="str">
        <f aca="false">IF(AND(K40="Yes",ISNUMBER(L40),ISNUMBER(N40)),(L40-D40)*SIGN(D40-E40)*G40-N(M40),"")</f>
        <v/>
      </c>
      <c r="P40" s="37" t="str">
        <f aca="false">IF(ISNUMBER(O40),IF(N40&gt;0,O40/N40,""),"")</f>
        <v/>
      </c>
      <c r="Q40" s="30"/>
    </row>
    <row r="41" customFormat="false" ht="15" hidden="false" customHeight="false" outlineLevel="0" collapsed="false">
      <c r="A41" s="29"/>
      <c r="B41" s="30"/>
      <c r="C41" s="30"/>
      <c r="D41" s="31"/>
      <c r="E41" s="31"/>
      <c r="F41" s="31"/>
      <c r="G41" s="32"/>
      <c r="H41" s="33"/>
      <c r="I41" s="39"/>
      <c r="J41" s="34" t="str">
        <f aca="false">IF(H41="","",IF(I41="No","Do not trade",IF(H41&gt;='Example Checklist'!$B$14,"Pass","Below min")))</f>
        <v/>
      </c>
      <c r="K41" s="39"/>
      <c r="L41" s="31"/>
      <c r="M41" s="35"/>
      <c r="N41" s="36" t="str">
        <f aca="false">IF(AND(ISNUMBER(D41),ISNUMBER(E41),ISNUMBER(G41)),G41*ABS(D41-E41),"")</f>
        <v/>
      </c>
      <c r="O41" s="36" t="str">
        <f aca="false">IF(AND(K41="Yes",ISNUMBER(L41),ISNUMBER(N41)),(L41-D41)*SIGN(D41-E41)*G41-N(M41),"")</f>
        <v/>
      </c>
      <c r="P41" s="37" t="str">
        <f aca="false">IF(ISNUMBER(O41),IF(N41&gt;0,O41/N41,""),"")</f>
        <v/>
      </c>
      <c r="Q41" s="30"/>
    </row>
    <row r="42" customFormat="false" ht="15" hidden="false" customHeight="false" outlineLevel="0" collapsed="false">
      <c r="A42" s="29"/>
      <c r="B42" s="30"/>
      <c r="C42" s="30"/>
      <c r="D42" s="31"/>
      <c r="E42" s="31"/>
      <c r="F42" s="31"/>
      <c r="G42" s="32"/>
      <c r="H42" s="33"/>
      <c r="I42" s="39"/>
      <c r="J42" s="34" t="str">
        <f aca="false">IF(H42="","",IF(I42="No","Do not trade",IF(H42&gt;='Example Checklist'!$B$14,"Pass","Below min")))</f>
        <v/>
      </c>
      <c r="K42" s="39"/>
      <c r="L42" s="31"/>
      <c r="M42" s="35"/>
      <c r="N42" s="36" t="str">
        <f aca="false">IF(AND(ISNUMBER(D42),ISNUMBER(E42),ISNUMBER(G42)),G42*ABS(D42-E42),"")</f>
        <v/>
      </c>
      <c r="O42" s="36" t="str">
        <f aca="false">IF(AND(K42="Yes",ISNUMBER(L42),ISNUMBER(N42)),(L42-D42)*SIGN(D42-E42)*G42-N(M42),"")</f>
        <v/>
      </c>
      <c r="P42" s="37" t="str">
        <f aca="false">IF(ISNUMBER(O42),IF(N42&gt;0,O42/N42,""),"")</f>
        <v/>
      </c>
      <c r="Q42" s="30"/>
    </row>
    <row r="43" customFormat="false" ht="15" hidden="false" customHeight="false" outlineLevel="0" collapsed="false">
      <c r="A43" s="29"/>
      <c r="B43" s="30"/>
      <c r="C43" s="30"/>
      <c r="D43" s="31"/>
      <c r="E43" s="31"/>
      <c r="F43" s="31"/>
      <c r="G43" s="32"/>
      <c r="H43" s="33"/>
      <c r="I43" s="39"/>
      <c r="J43" s="34" t="str">
        <f aca="false">IF(H43="","",IF(I43="No","Do not trade",IF(H43&gt;='Example Checklist'!$B$14,"Pass","Below min")))</f>
        <v/>
      </c>
      <c r="K43" s="39"/>
      <c r="L43" s="31"/>
      <c r="M43" s="35"/>
      <c r="N43" s="36" t="str">
        <f aca="false">IF(AND(ISNUMBER(D43),ISNUMBER(E43),ISNUMBER(G43)),G43*ABS(D43-E43),"")</f>
        <v/>
      </c>
      <c r="O43" s="36" t="str">
        <f aca="false">IF(AND(K43="Yes",ISNUMBER(L43),ISNUMBER(N43)),(L43-D43)*SIGN(D43-E43)*G43-N(M43),"")</f>
        <v/>
      </c>
      <c r="P43" s="37" t="str">
        <f aca="false">IF(ISNUMBER(O43),IF(N43&gt;0,O43/N43,""),"")</f>
        <v/>
      </c>
      <c r="Q43" s="30"/>
    </row>
    <row r="44" customFormat="false" ht="15" hidden="false" customHeight="false" outlineLevel="0" collapsed="false">
      <c r="A44" s="29"/>
      <c r="B44" s="30"/>
      <c r="C44" s="30"/>
      <c r="D44" s="31"/>
      <c r="E44" s="31"/>
      <c r="F44" s="31"/>
      <c r="G44" s="32"/>
      <c r="H44" s="33"/>
      <c r="I44" s="39"/>
      <c r="J44" s="34" t="str">
        <f aca="false">IF(H44="","",IF(I44="No","Do not trade",IF(H44&gt;='Example Checklist'!$B$14,"Pass","Below min")))</f>
        <v/>
      </c>
      <c r="K44" s="39"/>
      <c r="L44" s="31"/>
      <c r="M44" s="35"/>
      <c r="N44" s="36" t="str">
        <f aca="false">IF(AND(ISNUMBER(D44),ISNUMBER(E44),ISNUMBER(G44)),G44*ABS(D44-E44),"")</f>
        <v/>
      </c>
      <c r="O44" s="36" t="str">
        <f aca="false">IF(AND(K44="Yes",ISNUMBER(L44),ISNUMBER(N44)),(L44-D44)*SIGN(D44-E44)*G44-N(M44),"")</f>
        <v/>
      </c>
      <c r="P44" s="37" t="str">
        <f aca="false">IF(ISNUMBER(O44),IF(N44&gt;0,O44/N44,""),"")</f>
        <v/>
      </c>
      <c r="Q44" s="30"/>
    </row>
    <row r="45" customFormat="false" ht="15" hidden="false" customHeight="false" outlineLevel="0" collapsed="false">
      <c r="A45" s="29"/>
      <c r="B45" s="30"/>
      <c r="C45" s="30"/>
      <c r="D45" s="31"/>
      <c r="E45" s="31"/>
      <c r="F45" s="31"/>
      <c r="G45" s="32"/>
      <c r="H45" s="33"/>
      <c r="I45" s="39"/>
      <c r="J45" s="34" t="str">
        <f aca="false">IF(H45="","",IF(I45="No","Do not trade",IF(H45&gt;='Example Checklist'!$B$14,"Pass","Below min")))</f>
        <v/>
      </c>
      <c r="K45" s="39"/>
      <c r="L45" s="31"/>
      <c r="M45" s="35"/>
      <c r="N45" s="36" t="str">
        <f aca="false">IF(AND(ISNUMBER(D45),ISNUMBER(E45),ISNUMBER(G45)),G45*ABS(D45-E45),"")</f>
        <v/>
      </c>
      <c r="O45" s="36" t="str">
        <f aca="false">IF(AND(K45="Yes",ISNUMBER(L45),ISNUMBER(N45)),(L45-D45)*SIGN(D45-E45)*G45-N(M45),"")</f>
        <v/>
      </c>
      <c r="P45" s="37" t="str">
        <f aca="false">IF(ISNUMBER(O45),IF(N45&gt;0,O45/N45,""),"")</f>
        <v/>
      </c>
      <c r="Q45" s="30"/>
    </row>
    <row r="46" customFormat="false" ht="15" hidden="false" customHeight="false" outlineLevel="0" collapsed="false">
      <c r="A46" s="29"/>
      <c r="B46" s="30"/>
      <c r="C46" s="30"/>
      <c r="D46" s="31"/>
      <c r="E46" s="31"/>
      <c r="F46" s="31"/>
      <c r="G46" s="32"/>
      <c r="H46" s="33"/>
      <c r="I46" s="39"/>
      <c r="J46" s="34" t="str">
        <f aca="false">IF(H46="","",IF(I46="No","Do not trade",IF(H46&gt;='Example Checklist'!$B$14,"Pass","Below min")))</f>
        <v/>
      </c>
      <c r="K46" s="39"/>
      <c r="L46" s="31"/>
      <c r="M46" s="35"/>
      <c r="N46" s="36" t="str">
        <f aca="false">IF(AND(ISNUMBER(D46),ISNUMBER(E46),ISNUMBER(G46)),G46*ABS(D46-E46),"")</f>
        <v/>
      </c>
      <c r="O46" s="36" t="str">
        <f aca="false">IF(AND(K46="Yes",ISNUMBER(L46),ISNUMBER(N46)),(L46-D46)*SIGN(D46-E46)*G46-N(M46),"")</f>
        <v/>
      </c>
      <c r="P46" s="37" t="str">
        <f aca="false">IF(ISNUMBER(O46),IF(N46&gt;0,O46/N46,""),"")</f>
        <v/>
      </c>
      <c r="Q46" s="30"/>
    </row>
    <row r="47" customFormat="false" ht="15" hidden="false" customHeight="false" outlineLevel="0" collapsed="false">
      <c r="A47" s="29"/>
      <c r="B47" s="30"/>
      <c r="C47" s="30"/>
      <c r="D47" s="31"/>
      <c r="E47" s="31"/>
      <c r="F47" s="31"/>
      <c r="G47" s="32"/>
      <c r="H47" s="33"/>
      <c r="I47" s="39"/>
      <c r="J47" s="34" t="str">
        <f aca="false">IF(H47="","",IF(I47="No","Do not trade",IF(H47&gt;='Example Checklist'!$B$14,"Pass","Below min")))</f>
        <v/>
      </c>
      <c r="K47" s="39"/>
      <c r="L47" s="31"/>
      <c r="M47" s="35"/>
      <c r="N47" s="36" t="str">
        <f aca="false">IF(AND(ISNUMBER(D47),ISNUMBER(E47),ISNUMBER(G47)),G47*ABS(D47-E47),"")</f>
        <v/>
      </c>
      <c r="O47" s="36" t="str">
        <f aca="false">IF(AND(K47="Yes",ISNUMBER(L47),ISNUMBER(N47)),(L47-D47)*SIGN(D47-E47)*G47-N(M47),"")</f>
        <v/>
      </c>
      <c r="P47" s="37" t="str">
        <f aca="false">IF(ISNUMBER(O47),IF(N47&gt;0,O47/N47,""),"")</f>
        <v/>
      </c>
      <c r="Q47" s="30"/>
    </row>
    <row r="48" customFormat="false" ht="15" hidden="false" customHeight="false" outlineLevel="0" collapsed="false">
      <c r="A48" s="29"/>
      <c r="B48" s="30"/>
      <c r="C48" s="30"/>
      <c r="D48" s="31"/>
      <c r="E48" s="31"/>
      <c r="F48" s="31"/>
      <c r="G48" s="32"/>
      <c r="H48" s="33"/>
      <c r="I48" s="39"/>
      <c r="J48" s="34" t="str">
        <f aca="false">IF(H48="","",IF(I48="No","Do not trade",IF(H48&gt;='Example Checklist'!$B$14,"Pass","Below min")))</f>
        <v/>
      </c>
      <c r="K48" s="39"/>
      <c r="L48" s="31"/>
      <c r="M48" s="35"/>
      <c r="N48" s="36" t="str">
        <f aca="false">IF(AND(ISNUMBER(D48),ISNUMBER(E48),ISNUMBER(G48)),G48*ABS(D48-E48),"")</f>
        <v/>
      </c>
      <c r="O48" s="36" t="str">
        <f aca="false">IF(AND(K48="Yes",ISNUMBER(L48),ISNUMBER(N48)),(L48-D48)*SIGN(D48-E48)*G48-N(M48),"")</f>
        <v/>
      </c>
      <c r="P48" s="37" t="str">
        <f aca="false">IF(ISNUMBER(O48),IF(N48&gt;0,O48/N48,""),"")</f>
        <v/>
      </c>
      <c r="Q48" s="30"/>
    </row>
    <row r="49" customFormat="false" ht="15" hidden="false" customHeight="false" outlineLevel="0" collapsed="false">
      <c r="A49" s="29"/>
      <c r="B49" s="30"/>
      <c r="C49" s="30"/>
      <c r="D49" s="31"/>
      <c r="E49" s="31"/>
      <c r="F49" s="31"/>
      <c r="G49" s="32"/>
      <c r="H49" s="33"/>
      <c r="I49" s="39"/>
      <c r="J49" s="34" t="str">
        <f aca="false">IF(H49="","",IF(I49="No","Do not trade",IF(H49&gt;='Example Checklist'!$B$14,"Pass","Below min")))</f>
        <v/>
      </c>
      <c r="K49" s="39"/>
      <c r="L49" s="31"/>
      <c r="M49" s="35"/>
      <c r="N49" s="36" t="str">
        <f aca="false">IF(AND(ISNUMBER(D49),ISNUMBER(E49),ISNUMBER(G49)),G49*ABS(D49-E49),"")</f>
        <v/>
      </c>
      <c r="O49" s="36" t="str">
        <f aca="false">IF(AND(K49="Yes",ISNUMBER(L49),ISNUMBER(N49)),(L49-D49)*SIGN(D49-E49)*G49-N(M49),"")</f>
        <v/>
      </c>
      <c r="P49" s="37" t="str">
        <f aca="false">IF(ISNUMBER(O49),IF(N49&gt;0,O49/N49,""),"")</f>
        <v/>
      </c>
      <c r="Q49" s="30"/>
    </row>
    <row r="50" customFormat="false" ht="15" hidden="false" customHeight="false" outlineLevel="0" collapsed="false">
      <c r="A50" s="29"/>
      <c r="B50" s="30"/>
      <c r="C50" s="30"/>
      <c r="D50" s="31"/>
      <c r="E50" s="31"/>
      <c r="F50" s="31"/>
      <c r="G50" s="32"/>
      <c r="H50" s="33"/>
      <c r="I50" s="39"/>
      <c r="J50" s="34" t="str">
        <f aca="false">IF(H50="","",IF(I50="No","Do not trade",IF(H50&gt;='Example Checklist'!$B$14,"Pass","Below min")))</f>
        <v/>
      </c>
      <c r="K50" s="39"/>
      <c r="L50" s="31"/>
      <c r="M50" s="35"/>
      <c r="N50" s="36" t="str">
        <f aca="false">IF(AND(ISNUMBER(D50),ISNUMBER(E50),ISNUMBER(G50)),G50*ABS(D50-E50),"")</f>
        <v/>
      </c>
      <c r="O50" s="36" t="str">
        <f aca="false">IF(AND(K50="Yes",ISNUMBER(L50),ISNUMBER(N50)),(L50-D50)*SIGN(D50-E50)*G50-N(M50),"")</f>
        <v/>
      </c>
      <c r="P50" s="37" t="str">
        <f aca="false">IF(ISNUMBER(O50),IF(N50&gt;0,O50/N50,""),"")</f>
        <v/>
      </c>
      <c r="Q50" s="30"/>
    </row>
    <row r="51" customFormat="false" ht="15" hidden="false" customHeight="false" outlineLevel="0" collapsed="false">
      <c r="A51" s="29"/>
      <c r="B51" s="30"/>
      <c r="C51" s="30"/>
      <c r="D51" s="31"/>
      <c r="E51" s="31"/>
      <c r="F51" s="31"/>
      <c r="G51" s="32"/>
      <c r="H51" s="33"/>
      <c r="I51" s="39"/>
      <c r="J51" s="34" t="str">
        <f aca="false">IF(H51="","",IF(I51="No","Do not trade",IF(H51&gt;='Example Checklist'!$B$14,"Pass","Below min")))</f>
        <v/>
      </c>
      <c r="K51" s="39"/>
      <c r="L51" s="31"/>
      <c r="M51" s="35"/>
      <c r="N51" s="36" t="str">
        <f aca="false">IF(AND(ISNUMBER(D51),ISNUMBER(E51),ISNUMBER(G51)),G51*ABS(D51-E51),"")</f>
        <v/>
      </c>
      <c r="O51" s="36" t="str">
        <f aca="false">IF(AND(K51="Yes",ISNUMBER(L51),ISNUMBER(N51)),(L51-D51)*SIGN(D51-E51)*G51-N(M51),"")</f>
        <v/>
      </c>
      <c r="P51" s="37" t="str">
        <f aca="false">IF(ISNUMBER(O51),IF(N51&gt;0,O51/N51,""),"")</f>
        <v/>
      </c>
      <c r="Q51" s="30"/>
    </row>
    <row r="52" customFormat="false" ht="15" hidden="false" customHeight="false" outlineLevel="0" collapsed="false">
      <c r="A52" s="29"/>
      <c r="B52" s="30"/>
      <c r="C52" s="30"/>
      <c r="D52" s="31"/>
      <c r="E52" s="31"/>
      <c r="F52" s="31"/>
      <c r="G52" s="32"/>
      <c r="H52" s="33"/>
      <c r="I52" s="39"/>
      <c r="J52" s="34" t="str">
        <f aca="false">IF(H52="","",IF(I52="No","Do not trade",IF(H52&gt;='Example Checklist'!$B$14,"Pass","Below min")))</f>
        <v/>
      </c>
      <c r="K52" s="39"/>
      <c r="L52" s="31"/>
      <c r="M52" s="35"/>
      <c r="N52" s="36" t="str">
        <f aca="false">IF(AND(ISNUMBER(D52),ISNUMBER(E52),ISNUMBER(G52)),G52*ABS(D52-E52),"")</f>
        <v/>
      </c>
      <c r="O52" s="36" t="str">
        <f aca="false">IF(AND(K52="Yes",ISNUMBER(L52),ISNUMBER(N52)),(L52-D52)*SIGN(D52-E52)*G52-N(M52),"")</f>
        <v/>
      </c>
      <c r="P52" s="37" t="str">
        <f aca="false">IF(ISNUMBER(O52),IF(N52&gt;0,O52/N52,""),"")</f>
        <v/>
      </c>
      <c r="Q52" s="30"/>
    </row>
    <row r="53" customFormat="false" ht="15" hidden="false" customHeight="false" outlineLevel="0" collapsed="false">
      <c r="A53" s="29"/>
      <c r="B53" s="30"/>
      <c r="C53" s="30"/>
      <c r="D53" s="31"/>
      <c r="E53" s="31"/>
      <c r="F53" s="31"/>
      <c r="G53" s="32"/>
      <c r="H53" s="33"/>
      <c r="I53" s="39"/>
      <c r="J53" s="34" t="str">
        <f aca="false">IF(H53="","",IF(I53="No","Do not trade",IF(H53&gt;='Example Checklist'!$B$14,"Pass","Below min")))</f>
        <v/>
      </c>
      <c r="K53" s="39"/>
      <c r="L53" s="31"/>
      <c r="M53" s="35"/>
      <c r="N53" s="36" t="str">
        <f aca="false">IF(AND(ISNUMBER(D53),ISNUMBER(E53),ISNUMBER(G53)),G53*ABS(D53-E53),"")</f>
        <v/>
      </c>
      <c r="O53" s="36" t="str">
        <f aca="false">IF(AND(K53="Yes",ISNUMBER(L53),ISNUMBER(N53)),(L53-D53)*SIGN(D53-E53)*G53-N(M53),"")</f>
        <v/>
      </c>
      <c r="P53" s="37" t="str">
        <f aca="false">IF(ISNUMBER(O53),IF(N53&gt;0,O53/N53,""),"")</f>
        <v/>
      </c>
      <c r="Q53" s="30"/>
    </row>
    <row r="54" customFormat="false" ht="15" hidden="false" customHeight="false" outlineLevel="0" collapsed="false">
      <c r="A54" s="29"/>
      <c r="B54" s="30"/>
      <c r="C54" s="30"/>
      <c r="D54" s="31"/>
      <c r="E54" s="31"/>
      <c r="F54" s="31"/>
      <c r="G54" s="32"/>
      <c r="H54" s="33"/>
      <c r="I54" s="39"/>
      <c r="J54" s="34" t="str">
        <f aca="false">IF(H54="","",IF(I54="No","Do not trade",IF(H54&gt;='Example Checklist'!$B$14,"Pass","Below min")))</f>
        <v/>
      </c>
      <c r="K54" s="39"/>
      <c r="L54" s="31"/>
      <c r="M54" s="35"/>
      <c r="N54" s="36" t="str">
        <f aca="false">IF(AND(ISNUMBER(D54),ISNUMBER(E54),ISNUMBER(G54)),G54*ABS(D54-E54),"")</f>
        <v/>
      </c>
      <c r="O54" s="36" t="str">
        <f aca="false">IF(AND(K54="Yes",ISNUMBER(L54),ISNUMBER(N54)),(L54-D54)*SIGN(D54-E54)*G54-N(M54),"")</f>
        <v/>
      </c>
      <c r="P54" s="37" t="str">
        <f aca="false">IF(ISNUMBER(O54),IF(N54&gt;0,O54/N54,""),"")</f>
        <v/>
      </c>
      <c r="Q54" s="30"/>
    </row>
    <row r="55" customFormat="false" ht="15" hidden="false" customHeight="false" outlineLevel="0" collapsed="false">
      <c r="A55" s="29"/>
      <c r="B55" s="30"/>
      <c r="C55" s="30"/>
      <c r="D55" s="31"/>
      <c r="E55" s="31"/>
      <c r="F55" s="31"/>
      <c r="G55" s="32"/>
      <c r="H55" s="33"/>
      <c r="I55" s="39"/>
      <c r="J55" s="34" t="str">
        <f aca="false">IF(H55="","",IF(I55="No","Do not trade",IF(H55&gt;='Example Checklist'!$B$14,"Pass","Below min")))</f>
        <v/>
      </c>
      <c r="K55" s="39"/>
      <c r="L55" s="31"/>
      <c r="M55" s="35"/>
      <c r="N55" s="36" t="str">
        <f aca="false">IF(AND(ISNUMBER(D55),ISNUMBER(E55),ISNUMBER(G55)),G55*ABS(D55-E55),"")</f>
        <v/>
      </c>
      <c r="O55" s="36" t="str">
        <f aca="false">IF(AND(K55="Yes",ISNUMBER(L55),ISNUMBER(N55)),(L55-D55)*SIGN(D55-E55)*G55-N(M55),"")</f>
        <v/>
      </c>
      <c r="P55" s="37" t="str">
        <f aca="false">IF(ISNUMBER(O55),IF(N55&gt;0,O55/N55,""),"")</f>
        <v/>
      </c>
      <c r="Q55" s="30"/>
    </row>
    <row r="56" customFormat="false" ht="15" hidden="false" customHeight="false" outlineLevel="0" collapsed="false">
      <c r="A56" s="29"/>
      <c r="B56" s="30"/>
      <c r="C56" s="30"/>
      <c r="D56" s="31"/>
      <c r="E56" s="31"/>
      <c r="F56" s="31"/>
      <c r="G56" s="32"/>
      <c r="H56" s="33"/>
      <c r="I56" s="39"/>
      <c r="J56" s="34" t="str">
        <f aca="false">IF(H56="","",IF(I56="No","Do not trade",IF(H56&gt;='Example Checklist'!$B$14,"Pass","Below min")))</f>
        <v/>
      </c>
      <c r="K56" s="39"/>
      <c r="L56" s="31"/>
      <c r="M56" s="35"/>
      <c r="N56" s="36" t="str">
        <f aca="false">IF(AND(ISNUMBER(D56),ISNUMBER(E56),ISNUMBER(G56)),G56*ABS(D56-E56),"")</f>
        <v/>
      </c>
      <c r="O56" s="36" t="str">
        <f aca="false">IF(AND(K56="Yes",ISNUMBER(L56),ISNUMBER(N56)),(L56-D56)*SIGN(D56-E56)*G56-N(M56),"")</f>
        <v/>
      </c>
      <c r="P56" s="37" t="str">
        <f aca="false">IF(ISNUMBER(O56),IF(N56&gt;0,O56/N56,""),"")</f>
        <v/>
      </c>
      <c r="Q56" s="30"/>
    </row>
    <row r="57" customFormat="false" ht="15" hidden="false" customHeight="false" outlineLevel="0" collapsed="false">
      <c r="A57" s="29"/>
      <c r="B57" s="30"/>
      <c r="C57" s="30"/>
      <c r="D57" s="31"/>
      <c r="E57" s="31"/>
      <c r="F57" s="31"/>
      <c r="G57" s="32"/>
      <c r="H57" s="33"/>
      <c r="I57" s="39"/>
      <c r="J57" s="34" t="str">
        <f aca="false">IF(H57="","",IF(I57="No","Do not trade",IF(H57&gt;='Example Checklist'!$B$14,"Pass","Below min")))</f>
        <v/>
      </c>
      <c r="K57" s="39"/>
      <c r="L57" s="31"/>
      <c r="M57" s="35"/>
      <c r="N57" s="36" t="str">
        <f aca="false">IF(AND(ISNUMBER(D57),ISNUMBER(E57),ISNUMBER(G57)),G57*ABS(D57-E57),"")</f>
        <v/>
      </c>
      <c r="O57" s="36" t="str">
        <f aca="false">IF(AND(K57="Yes",ISNUMBER(L57),ISNUMBER(N57)),(L57-D57)*SIGN(D57-E57)*G57-N(M57),"")</f>
        <v/>
      </c>
      <c r="P57" s="37" t="str">
        <f aca="false">IF(ISNUMBER(O57),IF(N57&gt;0,O57/N57,""),"")</f>
        <v/>
      </c>
      <c r="Q57" s="30"/>
    </row>
    <row r="58" customFormat="false" ht="15" hidden="false" customHeight="false" outlineLevel="0" collapsed="false">
      <c r="A58" s="29"/>
      <c r="B58" s="30"/>
      <c r="C58" s="30"/>
      <c r="D58" s="31"/>
      <c r="E58" s="31"/>
      <c r="F58" s="31"/>
      <c r="G58" s="32"/>
      <c r="H58" s="33"/>
      <c r="I58" s="39"/>
      <c r="J58" s="34" t="str">
        <f aca="false">IF(H58="","",IF(I58="No","Do not trade",IF(H58&gt;='Example Checklist'!$B$14,"Pass","Below min")))</f>
        <v/>
      </c>
      <c r="K58" s="39"/>
      <c r="L58" s="31"/>
      <c r="M58" s="35"/>
      <c r="N58" s="36" t="str">
        <f aca="false">IF(AND(ISNUMBER(D58),ISNUMBER(E58),ISNUMBER(G58)),G58*ABS(D58-E58),"")</f>
        <v/>
      </c>
      <c r="O58" s="36" t="str">
        <f aca="false">IF(AND(K58="Yes",ISNUMBER(L58),ISNUMBER(N58)),(L58-D58)*SIGN(D58-E58)*G58-N(M58),"")</f>
        <v/>
      </c>
      <c r="P58" s="37" t="str">
        <f aca="false">IF(ISNUMBER(O58),IF(N58&gt;0,O58/N58,""),"")</f>
        <v/>
      </c>
      <c r="Q58" s="30"/>
    </row>
    <row r="59" customFormat="false" ht="15" hidden="false" customHeight="false" outlineLevel="0" collapsed="false">
      <c r="A59" s="29"/>
      <c r="B59" s="30"/>
      <c r="C59" s="30"/>
      <c r="D59" s="31"/>
      <c r="E59" s="31"/>
      <c r="F59" s="31"/>
      <c r="G59" s="32"/>
      <c r="H59" s="33"/>
      <c r="I59" s="39"/>
      <c r="J59" s="34" t="str">
        <f aca="false">IF(H59="","",IF(I59="No","Do not trade",IF(H59&gt;='Example Checklist'!$B$14,"Pass","Below min")))</f>
        <v/>
      </c>
      <c r="K59" s="39"/>
      <c r="L59" s="31"/>
      <c r="M59" s="35"/>
      <c r="N59" s="36" t="str">
        <f aca="false">IF(AND(ISNUMBER(D59),ISNUMBER(E59),ISNUMBER(G59)),G59*ABS(D59-E59),"")</f>
        <v/>
      </c>
      <c r="O59" s="36" t="str">
        <f aca="false">IF(AND(K59="Yes",ISNUMBER(L59),ISNUMBER(N59)),(L59-D59)*SIGN(D59-E59)*G59-N(M59),"")</f>
        <v/>
      </c>
      <c r="P59" s="37" t="str">
        <f aca="false">IF(ISNUMBER(O59),IF(N59&gt;0,O59/N59,""),"")</f>
        <v/>
      </c>
      <c r="Q59" s="30"/>
    </row>
    <row r="60" customFormat="false" ht="15" hidden="false" customHeight="false" outlineLevel="0" collapsed="false">
      <c r="A60" s="29"/>
      <c r="B60" s="30"/>
      <c r="C60" s="30"/>
      <c r="D60" s="31"/>
      <c r="E60" s="31"/>
      <c r="F60" s="31"/>
      <c r="G60" s="32"/>
      <c r="H60" s="33"/>
      <c r="I60" s="39"/>
      <c r="J60" s="34" t="str">
        <f aca="false">IF(H60="","",IF(I60="No","Do not trade",IF(H60&gt;='Example Checklist'!$B$14,"Pass","Below min")))</f>
        <v/>
      </c>
      <c r="K60" s="39"/>
      <c r="L60" s="31"/>
      <c r="M60" s="35"/>
      <c r="N60" s="36" t="str">
        <f aca="false">IF(AND(ISNUMBER(D60),ISNUMBER(E60),ISNUMBER(G60)),G60*ABS(D60-E60),"")</f>
        <v/>
      </c>
      <c r="O60" s="36" t="str">
        <f aca="false">IF(AND(K60="Yes",ISNUMBER(L60),ISNUMBER(N60)),(L60-D60)*SIGN(D60-E60)*G60-N(M60),"")</f>
        <v/>
      </c>
      <c r="P60" s="37" t="str">
        <f aca="false">IF(ISNUMBER(O60),IF(N60&gt;0,O60/N60,""),"")</f>
        <v/>
      </c>
      <c r="Q60" s="30"/>
    </row>
    <row r="61" customFormat="false" ht="15" hidden="false" customHeight="false" outlineLevel="0" collapsed="false">
      <c r="A61" s="29"/>
      <c r="B61" s="30"/>
      <c r="C61" s="30"/>
      <c r="D61" s="31"/>
      <c r="E61" s="31"/>
      <c r="F61" s="31"/>
      <c r="G61" s="32"/>
      <c r="H61" s="33"/>
      <c r="I61" s="39"/>
      <c r="J61" s="34" t="str">
        <f aca="false">IF(H61="","",IF(I61="No","Do not trade",IF(H61&gt;='Example Checklist'!$B$14,"Pass","Below min")))</f>
        <v/>
      </c>
      <c r="K61" s="39"/>
      <c r="L61" s="31"/>
      <c r="M61" s="35"/>
      <c r="N61" s="36" t="str">
        <f aca="false">IF(AND(ISNUMBER(D61),ISNUMBER(E61),ISNUMBER(G61)),G61*ABS(D61-E61),"")</f>
        <v/>
      </c>
      <c r="O61" s="36" t="str">
        <f aca="false">IF(AND(K61="Yes",ISNUMBER(L61),ISNUMBER(N61)),(L61-D61)*SIGN(D61-E61)*G61-N(M61),"")</f>
        <v/>
      </c>
      <c r="P61" s="37" t="str">
        <f aca="false">IF(ISNUMBER(O61),IF(N61&gt;0,O61/N61,""),"")</f>
        <v/>
      </c>
      <c r="Q61" s="30"/>
    </row>
    <row r="62" customFormat="false" ht="15" hidden="false" customHeight="false" outlineLevel="0" collapsed="false">
      <c r="A62" s="29"/>
      <c r="B62" s="30"/>
      <c r="C62" s="30"/>
      <c r="D62" s="31"/>
      <c r="E62" s="31"/>
      <c r="F62" s="31"/>
      <c r="G62" s="32"/>
      <c r="H62" s="33"/>
      <c r="I62" s="39"/>
      <c r="J62" s="34" t="str">
        <f aca="false">IF(H62="","",IF(I62="No","Do not trade",IF(H62&gt;='Example Checklist'!$B$14,"Pass","Below min")))</f>
        <v/>
      </c>
      <c r="K62" s="39"/>
      <c r="L62" s="31"/>
      <c r="M62" s="35"/>
      <c r="N62" s="36" t="str">
        <f aca="false">IF(AND(ISNUMBER(D62),ISNUMBER(E62),ISNUMBER(G62)),G62*ABS(D62-E62),"")</f>
        <v/>
      </c>
      <c r="O62" s="36" t="str">
        <f aca="false">IF(AND(K62="Yes",ISNUMBER(L62),ISNUMBER(N62)),(L62-D62)*SIGN(D62-E62)*G62-N(M62),"")</f>
        <v/>
      </c>
      <c r="P62" s="37" t="str">
        <f aca="false">IF(ISNUMBER(O62),IF(N62&gt;0,O62/N62,""),"")</f>
        <v/>
      </c>
      <c r="Q62" s="30"/>
    </row>
    <row r="63" customFormat="false" ht="15" hidden="false" customHeight="false" outlineLevel="0" collapsed="false">
      <c r="A63" s="29"/>
      <c r="B63" s="30"/>
      <c r="C63" s="30"/>
      <c r="D63" s="31"/>
      <c r="E63" s="31"/>
      <c r="F63" s="31"/>
      <c r="G63" s="32"/>
      <c r="H63" s="33"/>
      <c r="I63" s="39"/>
      <c r="J63" s="34" t="str">
        <f aca="false">IF(H63="","",IF(I63="No","Do not trade",IF(H63&gt;='Example Checklist'!$B$14,"Pass","Below min")))</f>
        <v/>
      </c>
      <c r="K63" s="39"/>
      <c r="L63" s="31"/>
      <c r="M63" s="35"/>
      <c r="N63" s="36" t="str">
        <f aca="false">IF(AND(ISNUMBER(D63),ISNUMBER(E63),ISNUMBER(G63)),G63*ABS(D63-E63),"")</f>
        <v/>
      </c>
      <c r="O63" s="36" t="str">
        <f aca="false">IF(AND(K63="Yes",ISNUMBER(L63),ISNUMBER(N63)),(L63-D63)*SIGN(D63-E63)*G63-N(M63),"")</f>
        <v/>
      </c>
      <c r="P63" s="37" t="str">
        <f aca="false">IF(ISNUMBER(O63),IF(N63&gt;0,O63/N63,""),"")</f>
        <v/>
      </c>
      <c r="Q63" s="30"/>
    </row>
    <row r="64" customFormat="false" ht="15" hidden="false" customHeight="false" outlineLevel="0" collapsed="false">
      <c r="A64" s="29"/>
      <c r="B64" s="30"/>
      <c r="C64" s="30"/>
      <c r="D64" s="31"/>
      <c r="E64" s="31"/>
      <c r="F64" s="31"/>
      <c r="G64" s="32"/>
      <c r="H64" s="33"/>
      <c r="I64" s="39"/>
      <c r="J64" s="34" t="str">
        <f aca="false">IF(H64="","",IF(I64="No","Do not trade",IF(H64&gt;='Example Checklist'!$B$14,"Pass","Below min")))</f>
        <v/>
      </c>
      <c r="K64" s="39"/>
      <c r="L64" s="31"/>
      <c r="M64" s="35"/>
      <c r="N64" s="36" t="str">
        <f aca="false">IF(AND(ISNUMBER(D64),ISNUMBER(E64),ISNUMBER(G64)),G64*ABS(D64-E64),"")</f>
        <v/>
      </c>
      <c r="O64" s="36" t="str">
        <f aca="false">IF(AND(K64="Yes",ISNUMBER(L64),ISNUMBER(N64)),(L64-D64)*SIGN(D64-E64)*G64-N(M64),"")</f>
        <v/>
      </c>
      <c r="P64" s="37" t="str">
        <f aca="false">IF(ISNUMBER(O64),IF(N64&gt;0,O64/N64,""),"")</f>
        <v/>
      </c>
      <c r="Q64" s="30"/>
    </row>
    <row r="65" customFormat="false" ht="15" hidden="false" customHeight="false" outlineLevel="0" collapsed="false">
      <c r="A65" s="29"/>
      <c r="B65" s="30"/>
      <c r="C65" s="30"/>
      <c r="D65" s="31"/>
      <c r="E65" s="31"/>
      <c r="F65" s="31"/>
      <c r="G65" s="32"/>
      <c r="H65" s="33"/>
      <c r="I65" s="39"/>
      <c r="J65" s="34" t="str">
        <f aca="false">IF(H65="","",IF(I65="No","Do not trade",IF(H65&gt;='Example Checklist'!$B$14,"Pass","Below min")))</f>
        <v/>
      </c>
      <c r="K65" s="39"/>
      <c r="L65" s="31"/>
      <c r="M65" s="35"/>
      <c r="N65" s="36" t="str">
        <f aca="false">IF(AND(ISNUMBER(D65),ISNUMBER(E65),ISNUMBER(G65)),G65*ABS(D65-E65),"")</f>
        <v/>
      </c>
      <c r="O65" s="36" t="str">
        <f aca="false">IF(AND(K65="Yes",ISNUMBER(L65),ISNUMBER(N65)),(L65-D65)*SIGN(D65-E65)*G65-N(M65),"")</f>
        <v/>
      </c>
      <c r="P65" s="37" t="str">
        <f aca="false">IF(ISNUMBER(O65),IF(N65&gt;0,O65/N65,""),"")</f>
        <v/>
      </c>
      <c r="Q65" s="30"/>
    </row>
    <row r="66" customFormat="false" ht="15" hidden="false" customHeight="false" outlineLevel="0" collapsed="false">
      <c r="A66" s="29"/>
      <c r="B66" s="30"/>
      <c r="C66" s="30"/>
      <c r="D66" s="31"/>
      <c r="E66" s="31"/>
      <c r="F66" s="31"/>
      <c r="G66" s="32"/>
      <c r="H66" s="33"/>
      <c r="I66" s="39"/>
      <c r="J66" s="34" t="str">
        <f aca="false">IF(H66="","",IF(I66="No","Do not trade",IF(H66&gt;='Example Checklist'!$B$14,"Pass","Below min")))</f>
        <v/>
      </c>
      <c r="K66" s="39"/>
      <c r="L66" s="31"/>
      <c r="M66" s="35"/>
      <c r="N66" s="36" t="str">
        <f aca="false">IF(AND(ISNUMBER(D66),ISNUMBER(E66),ISNUMBER(G66)),G66*ABS(D66-E66),"")</f>
        <v/>
      </c>
      <c r="O66" s="36" t="str">
        <f aca="false">IF(AND(K66="Yes",ISNUMBER(L66),ISNUMBER(N66)),(L66-D66)*SIGN(D66-E66)*G66-N(M66),"")</f>
        <v/>
      </c>
      <c r="P66" s="37" t="str">
        <f aca="false">IF(ISNUMBER(O66),IF(N66&gt;0,O66/N66,""),"")</f>
        <v/>
      </c>
      <c r="Q66" s="30"/>
    </row>
    <row r="67" customFormat="false" ht="15" hidden="false" customHeight="false" outlineLevel="0" collapsed="false">
      <c r="A67" s="29"/>
      <c r="B67" s="30"/>
      <c r="C67" s="30"/>
      <c r="D67" s="31"/>
      <c r="E67" s="31"/>
      <c r="F67" s="31"/>
      <c r="G67" s="32"/>
      <c r="H67" s="33"/>
      <c r="I67" s="39"/>
      <c r="J67" s="34" t="str">
        <f aca="false">IF(H67="","",IF(I67="No","Do not trade",IF(H67&gt;='Example Checklist'!$B$14,"Pass","Below min")))</f>
        <v/>
      </c>
      <c r="K67" s="39"/>
      <c r="L67" s="31"/>
      <c r="M67" s="35"/>
      <c r="N67" s="36" t="str">
        <f aca="false">IF(AND(ISNUMBER(D67),ISNUMBER(E67),ISNUMBER(G67)),G67*ABS(D67-E67),"")</f>
        <v/>
      </c>
      <c r="O67" s="36" t="str">
        <f aca="false">IF(AND(K67="Yes",ISNUMBER(L67),ISNUMBER(N67)),(L67-D67)*SIGN(D67-E67)*G67-N(M67),"")</f>
        <v/>
      </c>
      <c r="P67" s="37" t="str">
        <f aca="false">IF(ISNUMBER(O67),IF(N67&gt;0,O67/N67,""),"")</f>
        <v/>
      </c>
      <c r="Q67" s="30"/>
    </row>
    <row r="68" customFormat="false" ht="15" hidden="false" customHeight="false" outlineLevel="0" collapsed="false">
      <c r="A68" s="29"/>
      <c r="B68" s="30"/>
      <c r="C68" s="30"/>
      <c r="D68" s="31"/>
      <c r="E68" s="31"/>
      <c r="F68" s="31"/>
      <c r="G68" s="32"/>
      <c r="H68" s="33"/>
      <c r="I68" s="39"/>
      <c r="J68" s="34" t="str">
        <f aca="false">IF(H68="","",IF(I68="No","Do not trade",IF(H68&gt;='Example Checklist'!$B$14,"Pass","Below min")))</f>
        <v/>
      </c>
      <c r="K68" s="39"/>
      <c r="L68" s="31"/>
      <c r="M68" s="35"/>
      <c r="N68" s="36" t="str">
        <f aca="false">IF(AND(ISNUMBER(D68),ISNUMBER(E68),ISNUMBER(G68)),G68*ABS(D68-E68),"")</f>
        <v/>
      </c>
      <c r="O68" s="36" t="str">
        <f aca="false">IF(AND(K68="Yes",ISNUMBER(L68),ISNUMBER(N68)),(L68-D68)*SIGN(D68-E68)*G68-N(M68),"")</f>
        <v/>
      </c>
      <c r="P68" s="37" t="str">
        <f aca="false">IF(ISNUMBER(O68),IF(N68&gt;0,O68/N68,""),"")</f>
        <v/>
      </c>
      <c r="Q68" s="30"/>
    </row>
    <row r="69" customFormat="false" ht="15" hidden="false" customHeight="false" outlineLevel="0" collapsed="false">
      <c r="A69" s="29"/>
      <c r="B69" s="30"/>
      <c r="C69" s="30"/>
      <c r="D69" s="31"/>
      <c r="E69" s="31"/>
      <c r="F69" s="31"/>
      <c r="G69" s="32"/>
      <c r="H69" s="33"/>
      <c r="I69" s="39"/>
      <c r="J69" s="34" t="str">
        <f aca="false">IF(H69="","",IF(I69="No","Do not trade",IF(H69&gt;='Example Checklist'!$B$14,"Pass","Below min")))</f>
        <v/>
      </c>
      <c r="K69" s="39"/>
      <c r="L69" s="31"/>
      <c r="M69" s="35"/>
      <c r="N69" s="36" t="str">
        <f aca="false">IF(AND(ISNUMBER(D69),ISNUMBER(E69),ISNUMBER(G69)),G69*ABS(D69-E69),"")</f>
        <v/>
      </c>
      <c r="O69" s="36" t="str">
        <f aca="false">IF(AND(K69="Yes",ISNUMBER(L69),ISNUMBER(N69)),(L69-D69)*SIGN(D69-E69)*G69-N(M69),"")</f>
        <v/>
      </c>
      <c r="P69" s="37" t="str">
        <f aca="false">IF(ISNUMBER(O69),IF(N69&gt;0,O69/N69,""),"")</f>
        <v/>
      </c>
      <c r="Q69" s="30"/>
    </row>
    <row r="70" customFormat="false" ht="15" hidden="false" customHeight="false" outlineLevel="0" collapsed="false">
      <c r="A70" s="29"/>
      <c r="B70" s="30"/>
      <c r="C70" s="30"/>
      <c r="D70" s="31"/>
      <c r="E70" s="31"/>
      <c r="F70" s="31"/>
      <c r="G70" s="32"/>
      <c r="H70" s="33"/>
      <c r="I70" s="39"/>
      <c r="J70" s="34" t="str">
        <f aca="false">IF(H70="","",IF(I70="No","Do not trade",IF(H70&gt;='Example Checklist'!$B$14,"Pass","Below min")))</f>
        <v/>
      </c>
      <c r="K70" s="39"/>
      <c r="L70" s="31"/>
      <c r="M70" s="35"/>
      <c r="N70" s="36" t="str">
        <f aca="false">IF(AND(ISNUMBER(D70),ISNUMBER(E70),ISNUMBER(G70)),G70*ABS(D70-E70),"")</f>
        <v/>
      </c>
      <c r="O70" s="36" t="str">
        <f aca="false">IF(AND(K70="Yes",ISNUMBER(L70),ISNUMBER(N70)),(L70-D70)*SIGN(D70-E70)*G70-N(M70),"")</f>
        <v/>
      </c>
      <c r="P70" s="37" t="str">
        <f aca="false">IF(ISNUMBER(O70),IF(N70&gt;0,O70/N70,""),"")</f>
        <v/>
      </c>
      <c r="Q70" s="30"/>
    </row>
    <row r="71" customFormat="false" ht="15" hidden="false" customHeight="false" outlineLevel="0" collapsed="false">
      <c r="A71" s="29"/>
      <c r="B71" s="30"/>
      <c r="C71" s="30"/>
      <c r="D71" s="31"/>
      <c r="E71" s="31"/>
      <c r="F71" s="31"/>
      <c r="G71" s="32"/>
      <c r="H71" s="33"/>
      <c r="I71" s="39"/>
      <c r="J71" s="34" t="str">
        <f aca="false">IF(H71="","",IF(I71="No","Do not trade",IF(H71&gt;='Example Checklist'!$B$14,"Pass","Below min")))</f>
        <v/>
      </c>
      <c r="K71" s="39"/>
      <c r="L71" s="31"/>
      <c r="M71" s="35"/>
      <c r="N71" s="36" t="str">
        <f aca="false">IF(AND(ISNUMBER(D71),ISNUMBER(E71),ISNUMBER(G71)),G71*ABS(D71-E71),"")</f>
        <v/>
      </c>
      <c r="O71" s="36" t="str">
        <f aca="false">IF(AND(K71="Yes",ISNUMBER(L71),ISNUMBER(N71)),(L71-D71)*SIGN(D71-E71)*G71-N(M71),"")</f>
        <v/>
      </c>
      <c r="P71" s="37" t="str">
        <f aca="false">IF(ISNUMBER(O71),IF(N71&gt;0,O71/N71,""),"")</f>
        <v/>
      </c>
      <c r="Q71" s="30"/>
    </row>
    <row r="72" customFormat="false" ht="15" hidden="false" customHeight="false" outlineLevel="0" collapsed="false">
      <c r="A72" s="29"/>
      <c r="B72" s="30"/>
      <c r="C72" s="30"/>
      <c r="D72" s="31"/>
      <c r="E72" s="31"/>
      <c r="F72" s="31"/>
      <c r="G72" s="32"/>
      <c r="H72" s="33"/>
      <c r="I72" s="39"/>
      <c r="J72" s="34" t="str">
        <f aca="false">IF(H72="","",IF(I72="No","Do not trade",IF(H72&gt;='Example Checklist'!$B$14,"Pass","Below min")))</f>
        <v/>
      </c>
      <c r="K72" s="39"/>
      <c r="L72" s="31"/>
      <c r="M72" s="35"/>
      <c r="N72" s="36" t="str">
        <f aca="false">IF(AND(ISNUMBER(D72),ISNUMBER(E72),ISNUMBER(G72)),G72*ABS(D72-E72),"")</f>
        <v/>
      </c>
      <c r="O72" s="36" t="str">
        <f aca="false">IF(AND(K72="Yes",ISNUMBER(L72),ISNUMBER(N72)),(L72-D72)*SIGN(D72-E72)*G72-N(M72),"")</f>
        <v/>
      </c>
      <c r="P72" s="37" t="str">
        <f aca="false">IF(ISNUMBER(O72),IF(N72&gt;0,O72/N72,""),"")</f>
        <v/>
      </c>
      <c r="Q72" s="30"/>
    </row>
    <row r="73" customFormat="false" ht="15" hidden="false" customHeight="false" outlineLevel="0" collapsed="false">
      <c r="A73" s="29"/>
      <c r="B73" s="30"/>
      <c r="C73" s="30"/>
      <c r="D73" s="31"/>
      <c r="E73" s="31"/>
      <c r="F73" s="31"/>
      <c r="G73" s="32"/>
      <c r="H73" s="33"/>
      <c r="I73" s="39"/>
      <c r="J73" s="34" t="str">
        <f aca="false">IF(H73="","",IF(I73="No","Do not trade",IF(H73&gt;='Example Checklist'!$B$14,"Pass","Below min")))</f>
        <v/>
      </c>
      <c r="K73" s="39"/>
      <c r="L73" s="31"/>
      <c r="M73" s="35"/>
      <c r="N73" s="36" t="str">
        <f aca="false">IF(AND(ISNUMBER(D73),ISNUMBER(E73),ISNUMBER(G73)),G73*ABS(D73-E73),"")</f>
        <v/>
      </c>
      <c r="O73" s="36" t="str">
        <f aca="false">IF(AND(K73="Yes",ISNUMBER(L73),ISNUMBER(N73)),(L73-D73)*SIGN(D73-E73)*G73-N(M73),"")</f>
        <v/>
      </c>
      <c r="P73" s="37" t="str">
        <f aca="false">IF(ISNUMBER(O73),IF(N73&gt;0,O73/N73,""),"")</f>
        <v/>
      </c>
      <c r="Q73" s="30"/>
    </row>
    <row r="74" customFormat="false" ht="15" hidden="false" customHeight="false" outlineLevel="0" collapsed="false">
      <c r="A74" s="29"/>
      <c r="B74" s="30"/>
      <c r="C74" s="30"/>
      <c r="D74" s="31"/>
      <c r="E74" s="31"/>
      <c r="F74" s="31"/>
      <c r="G74" s="32"/>
      <c r="H74" s="33"/>
      <c r="I74" s="39"/>
      <c r="J74" s="34" t="str">
        <f aca="false">IF(H74="","",IF(I74="No","Do not trade",IF(H74&gt;='Example Checklist'!$B$14,"Pass","Below min")))</f>
        <v/>
      </c>
      <c r="K74" s="39"/>
      <c r="L74" s="31"/>
      <c r="M74" s="35"/>
      <c r="N74" s="36" t="str">
        <f aca="false">IF(AND(ISNUMBER(D74),ISNUMBER(E74),ISNUMBER(G74)),G74*ABS(D74-E74),"")</f>
        <v/>
      </c>
      <c r="O74" s="36" t="str">
        <f aca="false">IF(AND(K74="Yes",ISNUMBER(L74),ISNUMBER(N74)),(L74-D74)*SIGN(D74-E74)*G74-N(M74),"")</f>
        <v/>
      </c>
      <c r="P74" s="37" t="str">
        <f aca="false">IF(ISNUMBER(O74),IF(N74&gt;0,O74/N74,""),"")</f>
        <v/>
      </c>
      <c r="Q74" s="30"/>
    </row>
    <row r="75" customFormat="false" ht="15" hidden="false" customHeight="false" outlineLevel="0" collapsed="false">
      <c r="A75" s="29"/>
      <c r="B75" s="30"/>
      <c r="C75" s="30"/>
      <c r="D75" s="31"/>
      <c r="E75" s="31"/>
      <c r="F75" s="31"/>
      <c r="G75" s="32"/>
      <c r="H75" s="33"/>
      <c r="I75" s="39"/>
      <c r="J75" s="34" t="str">
        <f aca="false">IF(H75="","",IF(I75="No","Do not trade",IF(H75&gt;='Example Checklist'!$B$14,"Pass","Below min")))</f>
        <v/>
      </c>
      <c r="K75" s="39"/>
      <c r="L75" s="31"/>
      <c r="M75" s="35"/>
      <c r="N75" s="36" t="str">
        <f aca="false">IF(AND(ISNUMBER(D75),ISNUMBER(E75),ISNUMBER(G75)),G75*ABS(D75-E75),"")</f>
        <v/>
      </c>
      <c r="O75" s="36" t="str">
        <f aca="false">IF(AND(K75="Yes",ISNUMBER(L75),ISNUMBER(N75)),(L75-D75)*SIGN(D75-E75)*G75-N(M75),"")</f>
        <v/>
      </c>
      <c r="P75" s="37" t="str">
        <f aca="false">IF(ISNUMBER(O75),IF(N75&gt;0,O75/N75,""),"")</f>
        <v/>
      </c>
      <c r="Q75" s="30"/>
    </row>
    <row r="76" customFormat="false" ht="15" hidden="false" customHeight="false" outlineLevel="0" collapsed="false">
      <c r="A76" s="29"/>
      <c r="B76" s="30"/>
      <c r="C76" s="30"/>
      <c r="D76" s="31"/>
      <c r="E76" s="31"/>
      <c r="F76" s="31"/>
      <c r="G76" s="32"/>
      <c r="H76" s="33"/>
      <c r="I76" s="39"/>
      <c r="J76" s="34" t="str">
        <f aca="false">IF(H76="","",IF(I76="No","Do not trade",IF(H76&gt;='Example Checklist'!$B$14,"Pass","Below min")))</f>
        <v/>
      </c>
      <c r="K76" s="39"/>
      <c r="L76" s="31"/>
      <c r="M76" s="35"/>
      <c r="N76" s="36" t="str">
        <f aca="false">IF(AND(ISNUMBER(D76),ISNUMBER(E76),ISNUMBER(G76)),G76*ABS(D76-E76),"")</f>
        <v/>
      </c>
      <c r="O76" s="36" t="str">
        <f aca="false">IF(AND(K76="Yes",ISNUMBER(L76),ISNUMBER(N76)),(L76-D76)*SIGN(D76-E76)*G76-N(M76),"")</f>
        <v/>
      </c>
      <c r="P76" s="37" t="str">
        <f aca="false">IF(ISNUMBER(O76),IF(N76&gt;0,O76/N76,""),"")</f>
        <v/>
      </c>
      <c r="Q76" s="30"/>
    </row>
    <row r="77" customFormat="false" ht="15" hidden="false" customHeight="false" outlineLevel="0" collapsed="false">
      <c r="A77" s="29"/>
      <c r="B77" s="30"/>
      <c r="C77" s="30"/>
      <c r="D77" s="31"/>
      <c r="E77" s="31"/>
      <c r="F77" s="31"/>
      <c r="G77" s="32"/>
      <c r="H77" s="33"/>
      <c r="I77" s="39"/>
      <c r="J77" s="34" t="str">
        <f aca="false">IF(H77="","",IF(I77="No","Do not trade",IF(H77&gt;='Example Checklist'!$B$14,"Pass","Below min")))</f>
        <v/>
      </c>
      <c r="K77" s="39"/>
      <c r="L77" s="31"/>
      <c r="M77" s="35"/>
      <c r="N77" s="36" t="str">
        <f aca="false">IF(AND(ISNUMBER(D77),ISNUMBER(E77),ISNUMBER(G77)),G77*ABS(D77-E77),"")</f>
        <v/>
      </c>
      <c r="O77" s="36" t="str">
        <f aca="false">IF(AND(K77="Yes",ISNUMBER(L77),ISNUMBER(N77)),(L77-D77)*SIGN(D77-E77)*G77-N(M77),"")</f>
        <v/>
      </c>
      <c r="P77" s="37" t="str">
        <f aca="false">IF(ISNUMBER(O77),IF(N77&gt;0,O77/N77,""),"")</f>
        <v/>
      </c>
      <c r="Q77" s="30"/>
    </row>
    <row r="78" customFormat="false" ht="15" hidden="false" customHeight="false" outlineLevel="0" collapsed="false">
      <c r="A78" s="29"/>
      <c r="B78" s="30"/>
      <c r="C78" s="30"/>
      <c r="D78" s="31"/>
      <c r="E78" s="31"/>
      <c r="F78" s="31"/>
      <c r="G78" s="32"/>
      <c r="H78" s="33"/>
      <c r="I78" s="39"/>
      <c r="J78" s="34" t="str">
        <f aca="false">IF(H78="","",IF(I78="No","Do not trade",IF(H78&gt;='Example Checklist'!$B$14,"Pass","Below min")))</f>
        <v/>
      </c>
      <c r="K78" s="39"/>
      <c r="L78" s="31"/>
      <c r="M78" s="35"/>
      <c r="N78" s="36" t="str">
        <f aca="false">IF(AND(ISNUMBER(D78),ISNUMBER(E78),ISNUMBER(G78)),G78*ABS(D78-E78),"")</f>
        <v/>
      </c>
      <c r="O78" s="36" t="str">
        <f aca="false">IF(AND(K78="Yes",ISNUMBER(L78),ISNUMBER(N78)),(L78-D78)*SIGN(D78-E78)*G78-N(M78),"")</f>
        <v/>
      </c>
      <c r="P78" s="37" t="str">
        <f aca="false">IF(ISNUMBER(O78),IF(N78&gt;0,O78/N78,""),"")</f>
        <v/>
      </c>
      <c r="Q78" s="30"/>
    </row>
    <row r="79" customFormat="false" ht="15" hidden="false" customHeight="false" outlineLevel="0" collapsed="false">
      <c r="A79" s="29"/>
      <c r="B79" s="30"/>
      <c r="C79" s="30"/>
      <c r="D79" s="31"/>
      <c r="E79" s="31"/>
      <c r="F79" s="31"/>
      <c r="G79" s="32"/>
      <c r="H79" s="33"/>
      <c r="I79" s="39"/>
      <c r="J79" s="34" t="str">
        <f aca="false">IF(H79="","",IF(I79="No","Do not trade",IF(H79&gt;='Example Checklist'!$B$14,"Pass","Below min")))</f>
        <v/>
      </c>
      <c r="K79" s="39"/>
      <c r="L79" s="31"/>
      <c r="M79" s="35"/>
      <c r="N79" s="36" t="str">
        <f aca="false">IF(AND(ISNUMBER(D79),ISNUMBER(E79),ISNUMBER(G79)),G79*ABS(D79-E79),"")</f>
        <v/>
      </c>
      <c r="O79" s="36" t="str">
        <f aca="false">IF(AND(K79="Yes",ISNUMBER(L79),ISNUMBER(N79)),(L79-D79)*SIGN(D79-E79)*G79-N(M79),"")</f>
        <v/>
      </c>
      <c r="P79" s="37" t="str">
        <f aca="false">IF(ISNUMBER(O79),IF(N79&gt;0,O79/N79,""),"")</f>
        <v/>
      </c>
      <c r="Q79" s="30"/>
    </row>
    <row r="80" customFormat="false" ht="15" hidden="false" customHeight="false" outlineLevel="0" collapsed="false">
      <c r="A80" s="29"/>
      <c r="B80" s="30"/>
      <c r="C80" s="30"/>
      <c r="D80" s="31"/>
      <c r="E80" s="31"/>
      <c r="F80" s="31"/>
      <c r="G80" s="32"/>
      <c r="H80" s="33"/>
      <c r="I80" s="39"/>
      <c r="J80" s="34" t="str">
        <f aca="false">IF(H80="","",IF(I80="No","Do not trade",IF(H80&gt;='Example Checklist'!$B$14,"Pass","Below min")))</f>
        <v/>
      </c>
      <c r="K80" s="39"/>
      <c r="L80" s="31"/>
      <c r="M80" s="35"/>
      <c r="N80" s="36" t="str">
        <f aca="false">IF(AND(ISNUMBER(D80),ISNUMBER(E80),ISNUMBER(G80)),G80*ABS(D80-E80),"")</f>
        <v/>
      </c>
      <c r="O80" s="36" t="str">
        <f aca="false">IF(AND(K80="Yes",ISNUMBER(L80),ISNUMBER(N80)),(L80-D80)*SIGN(D80-E80)*G80-N(M80),"")</f>
        <v/>
      </c>
      <c r="P80" s="37" t="str">
        <f aca="false">IF(ISNUMBER(O80),IF(N80&gt;0,O80/N80,""),"")</f>
        <v/>
      </c>
      <c r="Q80" s="30"/>
    </row>
    <row r="81" customFormat="false" ht="15" hidden="false" customHeight="false" outlineLevel="0" collapsed="false">
      <c r="A81" s="29"/>
      <c r="B81" s="30"/>
      <c r="C81" s="30"/>
      <c r="D81" s="31"/>
      <c r="E81" s="31"/>
      <c r="F81" s="31"/>
      <c r="G81" s="32"/>
      <c r="H81" s="33"/>
      <c r="I81" s="39"/>
      <c r="J81" s="34" t="str">
        <f aca="false">IF(H81="","",IF(I81="No","Do not trade",IF(H81&gt;='Example Checklist'!$B$14,"Pass","Below min")))</f>
        <v/>
      </c>
      <c r="K81" s="39"/>
      <c r="L81" s="31"/>
      <c r="M81" s="35"/>
      <c r="N81" s="36" t="str">
        <f aca="false">IF(AND(ISNUMBER(D81),ISNUMBER(E81),ISNUMBER(G81)),G81*ABS(D81-E81),"")</f>
        <v/>
      </c>
      <c r="O81" s="36" t="str">
        <f aca="false">IF(AND(K81="Yes",ISNUMBER(L81),ISNUMBER(N81)),(L81-D81)*SIGN(D81-E81)*G81-N(M81),"")</f>
        <v/>
      </c>
      <c r="P81" s="37" t="str">
        <f aca="false">IF(ISNUMBER(O81),IF(N81&gt;0,O81/N81,""),"")</f>
        <v/>
      </c>
      <c r="Q81" s="30"/>
    </row>
    <row r="82" customFormat="false" ht="15" hidden="false" customHeight="false" outlineLevel="0" collapsed="false">
      <c r="A82" s="29"/>
      <c r="B82" s="30"/>
      <c r="C82" s="30"/>
      <c r="D82" s="31"/>
      <c r="E82" s="31"/>
      <c r="F82" s="31"/>
      <c r="G82" s="32"/>
      <c r="H82" s="33"/>
      <c r="I82" s="39"/>
      <c r="J82" s="34" t="str">
        <f aca="false">IF(H82="","",IF(I82="No","Do not trade",IF(H82&gt;='Example Checklist'!$B$14,"Pass","Below min")))</f>
        <v/>
      </c>
      <c r="K82" s="39"/>
      <c r="L82" s="31"/>
      <c r="M82" s="35"/>
      <c r="N82" s="36" t="str">
        <f aca="false">IF(AND(ISNUMBER(D82),ISNUMBER(E82),ISNUMBER(G82)),G82*ABS(D82-E82),"")</f>
        <v/>
      </c>
      <c r="O82" s="36" t="str">
        <f aca="false">IF(AND(K82="Yes",ISNUMBER(L82),ISNUMBER(N82)),(L82-D82)*SIGN(D82-E82)*G82-N(M82),"")</f>
        <v/>
      </c>
      <c r="P82" s="37" t="str">
        <f aca="false">IF(ISNUMBER(O82),IF(N82&gt;0,O82/N82,""),"")</f>
        <v/>
      </c>
      <c r="Q82" s="30"/>
    </row>
    <row r="83" customFormat="false" ht="15" hidden="false" customHeight="false" outlineLevel="0" collapsed="false">
      <c r="A83" s="29"/>
      <c r="B83" s="30"/>
      <c r="C83" s="30"/>
      <c r="D83" s="31"/>
      <c r="E83" s="31"/>
      <c r="F83" s="31"/>
      <c r="G83" s="32"/>
      <c r="H83" s="33"/>
      <c r="I83" s="39"/>
      <c r="J83" s="34" t="str">
        <f aca="false">IF(H83="","",IF(I83="No","Do not trade",IF(H83&gt;='Example Checklist'!$B$14,"Pass","Below min")))</f>
        <v/>
      </c>
      <c r="K83" s="39"/>
      <c r="L83" s="31"/>
      <c r="M83" s="35"/>
      <c r="N83" s="36" t="str">
        <f aca="false">IF(AND(ISNUMBER(D83),ISNUMBER(E83),ISNUMBER(G83)),G83*ABS(D83-E83),"")</f>
        <v/>
      </c>
      <c r="O83" s="36" t="str">
        <f aca="false">IF(AND(K83="Yes",ISNUMBER(L83),ISNUMBER(N83)),(L83-D83)*SIGN(D83-E83)*G83-N(M83),"")</f>
        <v/>
      </c>
      <c r="P83" s="37" t="str">
        <f aca="false">IF(ISNUMBER(O83),IF(N83&gt;0,O83/N83,""),"")</f>
        <v/>
      </c>
      <c r="Q83" s="30"/>
    </row>
    <row r="84" customFormat="false" ht="15" hidden="false" customHeight="false" outlineLevel="0" collapsed="false">
      <c r="A84" s="29"/>
      <c r="B84" s="30"/>
      <c r="C84" s="30"/>
      <c r="D84" s="31"/>
      <c r="E84" s="31"/>
      <c r="F84" s="31"/>
      <c r="G84" s="32"/>
      <c r="H84" s="33"/>
      <c r="I84" s="39"/>
      <c r="J84" s="34" t="str">
        <f aca="false">IF(H84="","",IF(I84="No","Do not trade",IF(H84&gt;='Example Checklist'!$B$14,"Pass","Below min")))</f>
        <v/>
      </c>
      <c r="K84" s="39"/>
      <c r="L84" s="31"/>
      <c r="M84" s="35"/>
      <c r="N84" s="36" t="str">
        <f aca="false">IF(AND(ISNUMBER(D84),ISNUMBER(E84),ISNUMBER(G84)),G84*ABS(D84-E84),"")</f>
        <v/>
      </c>
      <c r="O84" s="36" t="str">
        <f aca="false">IF(AND(K84="Yes",ISNUMBER(L84),ISNUMBER(N84)),(L84-D84)*SIGN(D84-E84)*G84-N(M84),"")</f>
        <v/>
      </c>
      <c r="P84" s="37" t="str">
        <f aca="false">IF(ISNUMBER(O84),IF(N84&gt;0,O84/N84,""),"")</f>
        <v/>
      </c>
      <c r="Q84" s="30"/>
    </row>
    <row r="85" customFormat="false" ht="15" hidden="false" customHeight="false" outlineLevel="0" collapsed="false">
      <c r="A85" s="29"/>
      <c r="B85" s="30"/>
      <c r="C85" s="30"/>
      <c r="D85" s="31"/>
      <c r="E85" s="31"/>
      <c r="F85" s="31"/>
      <c r="G85" s="32"/>
      <c r="H85" s="33"/>
      <c r="I85" s="39"/>
      <c r="J85" s="34" t="str">
        <f aca="false">IF(H85="","",IF(I85="No","Do not trade",IF(H85&gt;='Example Checklist'!$B$14,"Pass","Below min")))</f>
        <v/>
      </c>
      <c r="K85" s="39"/>
      <c r="L85" s="31"/>
      <c r="M85" s="35"/>
      <c r="N85" s="36" t="str">
        <f aca="false">IF(AND(ISNUMBER(D85),ISNUMBER(E85),ISNUMBER(G85)),G85*ABS(D85-E85),"")</f>
        <v/>
      </c>
      <c r="O85" s="36" t="str">
        <f aca="false">IF(AND(K85="Yes",ISNUMBER(L85),ISNUMBER(N85)),(L85-D85)*SIGN(D85-E85)*G85-N(M85),"")</f>
        <v/>
      </c>
      <c r="P85" s="37" t="str">
        <f aca="false">IF(ISNUMBER(O85),IF(N85&gt;0,O85/N85,""),"")</f>
        <v/>
      </c>
      <c r="Q85" s="30"/>
    </row>
    <row r="86" customFormat="false" ht="15" hidden="false" customHeight="false" outlineLevel="0" collapsed="false">
      <c r="A86" s="29"/>
      <c r="B86" s="30"/>
      <c r="C86" s="30"/>
      <c r="D86" s="31"/>
      <c r="E86" s="31"/>
      <c r="F86" s="31"/>
      <c r="G86" s="32"/>
      <c r="H86" s="33"/>
      <c r="I86" s="39"/>
      <c r="J86" s="34" t="str">
        <f aca="false">IF(H86="","",IF(I86="No","Do not trade",IF(H86&gt;='Example Checklist'!$B$14,"Pass","Below min")))</f>
        <v/>
      </c>
      <c r="K86" s="39"/>
      <c r="L86" s="31"/>
      <c r="M86" s="35"/>
      <c r="N86" s="36" t="str">
        <f aca="false">IF(AND(ISNUMBER(D86),ISNUMBER(E86),ISNUMBER(G86)),G86*ABS(D86-E86),"")</f>
        <v/>
      </c>
      <c r="O86" s="36" t="str">
        <f aca="false">IF(AND(K86="Yes",ISNUMBER(L86),ISNUMBER(N86)),(L86-D86)*SIGN(D86-E86)*G86-N(M86),"")</f>
        <v/>
      </c>
      <c r="P86" s="37" t="str">
        <f aca="false">IF(ISNUMBER(O86),IF(N86&gt;0,O86/N86,""),"")</f>
        <v/>
      </c>
      <c r="Q86" s="30"/>
    </row>
    <row r="87" customFormat="false" ht="15" hidden="false" customHeight="false" outlineLevel="0" collapsed="false">
      <c r="A87" s="29"/>
      <c r="B87" s="30"/>
      <c r="C87" s="30"/>
      <c r="D87" s="31"/>
      <c r="E87" s="31"/>
      <c r="F87" s="31"/>
      <c r="G87" s="32"/>
      <c r="H87" s="33"/>
      <c r="I87" s="39"/>
      <c r="J87" s="34" t="str">
        <f aca="false">IF(H87="","",IF(I87="No","Do not trade",IF(H87&gt;='Example Checklist'!$B$14,"Pass","Below min")))</f>
        <v/>
      </c>
      <c r="K87" s="39"/>
      <c r="L87" s="31"/>
      <c r="M87" s="35"/>
      <c r="N87" s="36" t="str">
        <f aca="false">IF(AND(ISNUMBER(D87),ISNUMBER(E87),ISNUMBER(G87)),G87*ABS(D87-E87),"")</f>
        <v/>
      </c>
      <c r="O87" s="36" t="str">
        <f aca="false">IF(AND(K87="Yes",ISNUMBER(L87),ISNUMBER(N87)),(L87-D87)*SIGN(D87-E87)*G87-N(M87),"")</f>
        <v/>
      </c>
      <c r="P87" s="37" t="str">
        <f aca="false">IF(ISNUMBER(O87),IF(N87&gt;0,O87/N87,""),"")</f>
        <v/>
      </c>
      <c r="Q87" s="30"/>
    </row>
    <row r="88" customFormat="false" ht="15" hidden="false" customHeight="false" outlineLevel="0" collapsed="false">
      <c r="A88" s="29"/>
      <c r="B88" s="30"/>
      <c r="C88" s="30"/>
      <c r="D88" s="31"/>
      <c r="E88" s="31"/>
      <c r="F88" s="31"/>
      <c r="G88" s="32"/>
      <c r="H88" s="33"/>
      <c r="I88" s="39"/>
      <c r="J88" s="34" t="str">
        <f aca="false">IF(H88="","",IF(I88="No","Do not trade",IF(H88&gt;='Example Checklist'!$B$14,"Pass","Below min")))</f>
        <v/>
      </c>
      <c r="K88" s="39"/>
      <c r="L88" s="31"/>
      <c r="M88" s="35"/>
      <c r="N88" s="36" t="str">
        <f aca="false">IF(AND(ISNUMBER(D88),ISNUMBER(E88),ISNUMBER(G88)),G88*ABS(D88-E88),"")</f>
        <v/>
      </c>
      <c r="O88" s="36" t="str">
        <f aca="false">IF(AND(K88="Yes",ISNUMBER(L88),ISNUMBER(N88)),(L88-D88)*SIGN(D88-E88)*G88-N(M88),"")</f>
        <v/>
      </c>
      <c r="P88" s="37" t="str">
        <f aca="false">IF(ISNUMBER(O88),IF(N88&gt;0,O88/N88,""),"")</f>
        <v/>
      </c>
      <c r="Q88" s="30"/>
    </row>
    <row r="89" customFormat="false" ht="15" hidden="false" customHeight="false" outlineLevel="0" collapsed="false">
      <c r="A89" s="29"/>
      <c r="B89" s="30"/>
      <c r="C89" s="30"/>
      <c r="D89" s="31"/>
      <c r="E89" s="31"/>
      <c r="F89" s="31"/>
      <c r="G89" s="32"/>
      <c r="H89" s="33"/>
      <c r="I89" s="39"/>
      <c r="J89" s="34" t="str">
        <f aca="false">IF(H89="","",IF(I89="No","Do not trade",IF(H89&gt;='Example Checklist'!$B$14,"Pass","Below min")))</f>
        <v/>
      </c>
      <c r="K89" s="39"/>
      <c r="L89" s="31"/>
      <c r="M89" s="35"/>
      <c r="N89" s="36" t="str">
        <f aca="false">IF(AND(ISNUMBER(D89),ISNUMBER(E89),ISNUMBER(G89)),G89*ABS(D89-E89),"")</f>
        <v/>
      </c>
      <c r="O89" s="36" t="str">
        <f aca="false">IF(AND(K89="Yes",ISNUMBER(L89),ISNUMBER(N89)),(L89-D89)*SIGN(D89-E89)*G89-N(M89),"")</f>
        <v/>
      </c>
      <c r="P89" s="37" t="str">
        <f aca="false">IF(ISNUMBER(O89),IF(N89&gt;0,O89/N89,""),"")</f>
        <v/>
      </c>
      <c r="Q89" s="30"/>
    </row>
    <row r="90" customFormat="false" ht="15" hidden="false" customHeight="false" outlineLevel="0" collapsed="false">
      <c r="A90" s="29"/>
      <c r="B90" s="30"/>
      <c r="C90" s="30"/>
      <c r="D90" s="31"/>
      <c r="E90" s="31"/>
      <c r="F90" s="31"/>
      <c r="G90" s="32"/>
      <c r="H90" s="33"/>
      <c r="I90" s="39"/>
      <c r="J90" s="34" t="str">
        <f aca="false">IF(H90="","",IF(I90="No","Do not trade",IF(H90&gt;='Example Checklist'!$B$14,"Pass","Below min")))</f>
        <v/>
      </c>
      <c r="K90" s="39"/>
      <c r="L90" s="31"/>
      <c r="M90" s="35"/>
      <c r="N90" s="36" t="str">
        <f aca="false">IF(AND(ISNUMBER(D90),ISNUMBER(E90),ISNUMBER(G90)),G90*ABS(D90-E90),"")</f>
        <v/>
      </c>
      <c r="O90" s="36" t="str">
        <f aca="false">IF(AND(K90="Yes",ISNUMBER(L90),ISNUMBER(N90)),(L90-D90)*SIGN(D90-E90)*G90-N(M90),"")</f>
        <v/>
      </c>
      <c r="P90" s="37" t="str">
        <f aca="false">IF(ISNUMBER(O90),IF(N90&gt;0,O90/N90,""),"")</f>
        <v/>
      </c>
      <c r="Q90" s="30"/>
    </row>
    <row r="91" customFormat="false" ht="15" hidden="false" customHeight="false" outlineLevel="0" collapsed="false">
      <c r="A91" s="29"/>
      <c r="B91" s="30"/>
      <c r="C91" s="30"/>
      <c r="D91" s="31"/>
      <c r="E91" s="31"/>
      <c r="F91" s="31"/>
      <c r="G91" s="32"/>
      <c r="H91" s="33"/>
      <c r="I91" s="39"/>
      <c r="J91" s="34" t="str">
        <f aca="false">IF(H91="","",IF(I91="No","Do not trade",IF(H91&gt;='Example Checklist'!$B$14,"Pass","Below min")))</f>
        <v/>
      </c>
      <c r="K91" s="39"/>
      <c r="L91" s="31"/>
      <c r="M91" s="35"/>
      <c r="N91" s="36" t="str">
        <f aca="false">IF(AND(ISNUMBER(D91),ISNUMBER(E91),ISNUMBER(G91)),G91*ABS(D91-E91),"")</f>
        <v/>
      </c>
      <c r="O91" s="36" t="str">
        <f aca="false">IF(AND(K91="Yes",ISNUMBER(L91),ISNUMBER(N91)),(L91-D91)*SIGN(D91-E91)*G91-N(M91),"")</f>
        <v/>
      </c>
      <c r="P91" s="37" t="str">
        <f aca="false">IF(ISNUMBER(O91),IF(N91&gt;0,O91/N91,""),"")</f>
        <v/>
      </c>
      <c r="Q91" s="30"/>
    </row>
    <row r="92" customFormat="false" ht="15" hidden="false" customHeight="false" outlineLevel="0" collapsed="false">
      <c r="A92" s="29"/>
      <c r="B92" s="30"/>
      <c r="C92" s="30"/>
      <c r="D92" s="31"/>
      <c r="E92" s="31"/>
      <c r="F92" s="31"/>
      <c r="G92" s="32"/>
      <c r="H92" s="33"/>
      <c r="I92" s="39"/>
      <c r="J92" s="34" t="str">
        <f aca="false">IF(H92="","",IF(I92="No","Do not trade",IF(H92&gt;='Example Checklist'!$B$14,"Pass","Below min")))</f>
        <v/>
      </c>
      <c r="K92" s="39"/>
      <c r="L92" s="31"/>
      <c r="M92" s="35"/>
      <c r="N92" s="36" t="str">
        <f aca="false">IF(AND(ISNUMBER(D92),ISNUMBER(E92),ISNUMBER(G92)),G92*ABS(D92-E92),"")</f>
        <v/>
      </c>
      <c r="O92" s="36" t="str">
        <f aca="false">IF(AND(K92="Yes",ISNUMBER(L92),ISNUMBER(N92)),(L92-D92)*SIGN(D92-E92)*G92-N(M92),"")</f>
        <v/>
      </c>
      <c r="P92" s="37" t="str">
        <f aca="false">IF(ISNUMBER(O92),IF(N92&gt;0,O92/N92,""),"")</f>
        <v/>
      </c>
      <c r="Q92" s="30"/>
    </row>
    <row r="93" customFormat="false" ht="15" hidden="false" customHeight="false" outlineLevel="0" collapsed="false">
      <c r="A93" s="29"/>
      <c r="B93" s="30"/>
      <c r="C93" s="30"/>
      <c r="D93" s="31"/>
      <c r="E93" s="31"/>
      <c r="F93" s="31"/>
      <c r="G93" s="32"/>
      <c r="H93" s="33"/>
      <c r="I93" s="39"/>
      <c r="J93" s="34" t="str">
        <f aca="false">IF(H93="","",IF(I93="No","Do not trade",IF(H93&gt;='Example Checklist'!$B$14,"Pass","Below min")))</f>
        <v/>
      </c>
      <c r="K93" s="39"/>
      <c r="L93" s="31"/>
      <c r="M93" s="35"/>
      <c r="N93" s="36" t="str">
        <f aca="false">IF(AND(ISNUMBER(D93),ISNUMBER(E93),ISNUMBER(G93)),G93*ABS(D93-E93),"")</f>
        <v/>
      </c>
      <c r="O93" s="36" t="str">
        <f aca="false">IF(AND(K93="Yes",ISNUMBER(L93),ISNUMBER(N93)),(L93-D93)*SIGN(D93-E93)*G93-N(M93),"")</f>
        <v/>
      </c>
      <c r="P93" s="37" t="str">
        <f aca="false">IF(ISNUMBER(O93),IF(N93&gt;0,O93/N93,""),"")</f>
        <v/>
      </c>
      <c r="Q93" s="30"/>
    </row>
    <row r="94" customFormat="false" ht="15" hidden="false" customHeight="false" outlineLevel="0" collapsed="false">
      <c r="A94" s="29"/>
      <c r="B94" s="30"/>
      <c r="C94" s="30"/>
      <c r="D94" s="31"/>
      <c r="E94" s="31"/>
      <c r="F94" s="31"/>
      <c r="G94" s="32"/>
      <c r="H94" s="33"/>
      <c r="I94" s="39"/>
      <c r="J94" s="34" t="str">
        <f aca="false">IF(H94="","",IF(I94="No","Do not trade",IF(H94&gt;='Example Checklist'!$B$14,"Pass","Below min")))</f>
        <v/>
      </c>
      <c r="K94" s="39"/>
      <c r="L94" s="31"/>
      <c r="M94" s="35"/>
      <c r="N94" s="36" t="str">
        <f aca="false">IF(AND(ISNUMBER(D94),ISNUMBER(E94),ISNUMBER(G94)),G94*ABS(D94-E94),"")</f>
        <v/>
      </c>
      <c r="O94" s="36" t="str">
        <f aca="false">IF(AND(K94="Yes",ISNUMBER(L94),ISNUMBER(N94)),(L94-D94)*SIGN(D94-E94)*G94-N(M94),"")</f>
        <v/>
      </c>
      <c r="P94" s="37" t="str">
        <f aca="false">IF(ISNUMBER(O94),IF(N94&gt;0,O94/N94,""),"")</f>
        <v/>
      </c>
      <c r="Q94" s="30"/>
    </row>
    <row r="95" customFormat="false" ht="15" hidden="false" customHeight="false" outlineLevel="0" collapsed="false">
      <c r="A95" s="29"/>
      <c r="B95" s="30"/>
      <c r="C95" s="30"/>
      <c r="D95" s="31"/>
      <c r="E95" s="31"/>
      <c r="F95" s="31"/>
      <c r="G95" s="32"/>
      <c r="H95" s="33"/>
      <c r="I95" s="39"/>
      <c r="J95" s="34" t="str">
        <f aca="false">IF(H95="","",IF(I95="No","Do not trade",IF(H95&gt;='Example Checklist'!$B$14,"Pass","Below min")))</f>
        <v/>
      </c>
      <c r="K95" s="39"/>
      <c r="L95" s="31"/>
      <c r="M95" s="35"/>
      <c r="N95" s="36" t="str">
        <f aca="false">IF(AND(ISNUMBER(D95),ISNUMBER(E95),ISNUMBER(G95)),G95*ABS(D95-E95),"")</f>
        <v/>
      </c>
      <c r="O95" s="36" t="str">
        <f aca="false">IF(AND(K95="Yes",ISNUMBER(L95),ISNUMBER(N95)),(L95-D95)*SIGN(D95-E95)*G95-N(M95),"")</f>
        <v/>
      </c>
      <c r="P95" s="37" t="str">
        <f aca="false">IF(ISNUMBER(O95),IF(N95&gt;0,O95/N95,""),"")</f>
        <v/>
      </c>
      <c r="Q95" s="30"/>
    </row>
    <row r="96" customFormat="false" ht="15" hidden="false" customHeight="false" outlineLevel="0" collapsed="false">
      <c r="A96" s="29"/>
      <c r="B96" s="30"/>
      <c r="C96" s="30"/>
      <c r="D96" s="31"/>
      <c r="E96" s="31"/>
      <c r="F96" s="31"/>
      <c r="G96" s="32"/>
      <c r="H96" s="33"/>
      <c r="I96" s="39"/>
      <c r="J96" s="34" t="str">
        <f aca="false">IF(H96="","",IF(I96="No","Do not trade",IF(H96&gt;='Example Checklist'!$B$14,"Pass","Below min")))</f>
        <v/>
      </c>
      <c r="K96" s="39"/>
      <c r="L96" s="31"/>
      <c r="M96" s="35"/>
      <c r="N96" s="36" t="str">
        <f aca="false">IF(AND(ISNUMBER(D96),ISNUMBER(E96),ISNUMBER(G96)),G96*ABS(D96-E96),"")</f>
        <v/>
      </c>
      <c r="O96" s="36" t="str">
        <f aca="false">IF(AND(K96="Yes",ISNUMBER(L96),ISNUMBER(N96)),(L96-D96)*SIGN(D96-E96)*G96-N(M96),"")</f>
        <v/>
      </c>
      <c r="P96" s="37" t="str">
        <f aca="false">IF(ISNUMBER(O96),IF(N96&gt;0,O96/N96,""),"")</f>
        <v/>
      </c>
      <c r="Q96" s="30"/>
    </row>
    <row r="97" customFormat="false" ht="15" hidden="false" customHeight="false" outlineLevel="0" collapsed="false">
      <c r="A97" s="29"/>
      <c r="B97" s="30"/>
      <c r="C97" s="30"/>
      <c r="D97" s="31"/>
      <c r="E97" s="31"/>
      <c r="F97" s="31"/>
      <c r="G97" s="32"/>
      <c r="H97" s="33"/>
      <c r="I97" s="39"/>
      <c r="J97" s="34" t="str">
        <f aca="false">IF(H97="","",IF(I97="No","Do not trade",IF(H97&gt;='Example Checklist'!$B$14,"Pass","Below min")))</f>
        <v/>
      </c>
      <c r="K97" s="39"/>
      <c r="L97" s="31"/>
      <c r="M97" s="35"/>
      <c r="N97" s="36" t="str">
        <f aca="false">IF(AND(ISNUMBER(D97),ISNUMBER(E97),ISNUMBER(G97)),G97*ABS(D97-E97),"")</f>
        <v/>
      </c>
      <c r="O97" s="36" t="str">
        <f aca="false">IF(AND(K97="Yes",ISNUMBER(L97),ISNUMBER(N97)),(L97-D97)*SIGN(D97-E97)*G97-N(M97),"")</f>
        <v/>
      </c>
      <c r="P97" s="37" t="str">
        <f aca="false">IF(ISNUMBER(O97),IF(N97&gt;0,O97/N97,""),"")</f>
        <v/>
      </c>
      <c r="Q97" s="30"/>
    </row>
    <row r="98" customFormat="false" ht="15" hidden="false" customHeight="false" outlineLevel="0" collapsed="false">
      <c r="A98" s="29"/>
      <c r="B98" s="30"/>
      <c r="C98" s="30"/>
      <c r="D98" s="31"/>
      <c r="E98" s="31"/>
      <c r="F98" s="31"/>
      <c r="G98" s="32"/>
      <c r="H98" s="33"/>
      <c r="I98" s="39"/>
      <c r="J98" s="34" t="str">
        <f aca="false">IF(H98="","",IF(I98="No","Do not trade",IF(H98&gt;='Example Checklist'!$B$14,"Pass","Below min")))</f>
        <v/>
      </c>
      <c r="K98" s="39"/>
      <c r="L98" s="31"/>
      <c r="M98" s="35"/>
      <c r="N98" s="36" t="str">
        <f aca="false">IF(AND(ISNUMBER(D98),ISNUMBER(E98),ISNUMBER(G98)),G98*ABS(D98-E98),"")</f>
        <v/>
      </c>
      <c r="O98" s="36" t="str">
        <f aca="false">IF(AND(K98="Yes",ISNUMBER(L98),ISNUMBER(N98)),(L98-D98)*SIGN(D98-E98)*G98-N(M98),"")</f>
        <v/>
      </c>
      <c r="P98" s="37" t="str">
        <f aca="false">IF(ISNUMBER(O98),IF(N98&gt;0,O98/N98,""),"")</f>
        <v/>
      </c>
      <c r="Q98" s="30"/>
    </row>
    <row r="99" customFormat="false" ht="15" hidden="false" customHeight="false" outlineLevel="0" collapsed="false">
      <c r="A99" s="29"/>
      <c r="B99" s="30"/>
      <c r="C99" s="30"/>
      <c r="D99" s="31"/>
      <c r="E99" s="31"/>
      <c r="F99" s="31"/>
      <c r="G99" s="32"/>
      <c r="H99" s="33"/>
      <c r="I99" s="39"/>
      <c r="J99" s="34" t="str">
        <f aca="false">IF(H99="","",IF(I99="No","Do not trade",IF(H99&gt;='Example Checklist'!$B$14,"Pass","Below min")))</f>
        <v/>
      </c>
      <c r="K99" s="39"/>
      <c r="L99" s="31"/>
      <c r="M99" s="35"/>
      <c r="N99" s="36" t="str">
        <f aca="false">IF(AND(ISNUMBER(D99),ISNUMBER(E99),ISNUMBER(G99)),G99*ABS(D99-E99),"")</f>
        <v/>
      </c>
      <c r="O99" s="36" t="str">
        <f aca="false">IF(AND(K99="Yes",ISNUMBER(L99),ISNUMBER(N99)),(L99-D99)*SIGN(D99-E99)*G99-N(M99),"")</f>
        <v/>
      </c>
      <c r="P99" s="37" t="str">
        <f aca="false">IF(ISNUMBER(O99),IF(N99&gt;0,O99/N99,""),"")</f>
        <v/>
      </c>
      <c r="Q99" s="30"/>
    </row>
    <row r="100" customFormat="false" ht="15" hidden="false" customHeight="false" outlineLevel="0" collapsed="false">
      <c r="A100" s="29"/>
      <c r="B100" s="30"/>
      <c r="C100" s="30"/>
      <c r="D100" s="31"/>
      <c r="E100" s="31"/>
      <c r="F100" s="31"/>
      <c r="G100" s="32"/>
      <c r="H100" s="33"/>
      <c r="I100" s="39"/>
      <c r="J100" s="34" t="str">
        <f aca="false">IF(H100="","",IF(I100="No","Do not trade",IF(H100&gt;='Example Checklist'!$B$14,"Pass","Below min")))</f>
        <v/>
      </c>
      <c r="K100" s="39"/>
      <c r="L100" s="31"/>
      <c r="M100" s="35"/>
      <c r="N100" s="36" t="str">
        <f aca="false">IF(AND(ISNUMBER(D100),ISNUMBER(E100),ISNUMBER(G100)),G100*ABS(D100-E100),"")</f>
        <v/>
      </c>
      <c r="O100" s="36" t="str">
        <f aca="false">IF(AND(K100="Yes",ISNUMBER(L100),ISNUMBER(N100)),(L100-D100)*SIGN(D100-E100)*G100-N(M100),"")</f>
        <v/>
      </c>
      <c r="P100" s="37" t="str">
        <f aca="false">IF(ISNUMBER(O100),IF(N100&gt;0,O100/N100,""),"")</f>
        <v/>
      </c>
      <c r="Q100" s="30"/>
    </row>
    <row r="101" customFormat="false" ht="15" hidden="false" customHeight="false" outlineLevel="0" collapsed="false">
      <c r="A101" s="29"/>
      <c r="B101" s="30"/>
      <c r="C101" s="30"/>
      <c r="D101" s="31"/>
      <c r="E101" s="31"/>
      <c r="F101" s="31"/>
      <c r="G101" s="32"/>
      <c r="H101" s="33"/>
      <c r="I101" s="39"/>
      <c r="J101" s="34" t="str">
        <f aca="false">IF(H101="","",IF(I101="No","Do not trade",IF(H101&gt;='Example Checklist'!$B$14,"Pass","Below min")))</f>
        <v/>
      </c>
      <c r="K101" s="39"/>
      <c r="L101" s="31"/>
      <c r="M101" s="35"/>
      <c r="N101" s="36" t="str">
        <f aca="false">IF(AND(ISNUMBER(D101),ISNUMBER(E101),ISNUMBER(G101)),G101*ABS(D101-E101),"")</f>
        <v/>
      </c>
      <c r="O101" s="36" t="str">
        <f aca="false">IF(AND(K101="Yes",ISNUMBER(L101),ISNUMBER(N101)),(L101-D101)*SIGN(D101-E101)*G101-N(M101),"")</f>
        <v/>
      </c>
      <c r="P101" s="37" t="str">
        <f aca="false">IF(ISNUMBER(O101),IF(N101&gt;0,O101/N101,""),"")</f>
        <v/>
      </c>
      <c r="Q101" s="30"/>
    </row>
    <row r="102" customFormat="false" ht="15" hidden="false" customHeight="false" outlineLevel="0" collapsed="false">
      <c r="A102" s="29"/>
      <c r="B102" s="30"/>
      <c r="C102" s="30"/>
      <c r="D102" s="31"/>
      <c r="E102" s="31"/>
      <c r="F102" s="31"/>
      <c r="G102" s="32"/>
      <c r="H102" s="33"/>
      <c r="I102" s="39"/>
      <c r="J102" s="34" t="str">
        <f aca="false">IF(H102="","",IF(I102="No","Do not trade",IF(H102&gt;='Example Checklist'!$B$14,"Pass","Below min")))</f>
        <v/>
      </c>
      <c r="K102" s="39"/>
      <c r="L102" s="31"/>
      <c r="M102" s="35"/>
      <c r="N102" s="36" t="str">
        <f aca="false">IF(AND(ISNUMBER(D102),ISNUMBER(E102),ISNUMBER(G102)),G102*ABS(D102-E102),"")</f>
        <v/>
      </c>
      <c r="O102" s="36" t="str">
        <f aca="false">IF(AND(K102="Yes",ISNUMBER(L102),ISNUMBER(N102)),(L102-D102)*SIGN(D102-E102)*G102-N(M102),"")</f>
        <v/>
      </c>
      <c r="P102" s="37" t="str">
        <f aca="false">IF(ISNUMBER(O102),IF(N102&gt;0,O102/N102,""),"")</f>
        <v/>
      </c>
      <c r="Q102" s="30"/>
    </row>
    <row r="103" customFormat="false" ht="15" hidden="false" customHeight="false" outlineLevel="0" collapsed="false">
      <c r="A103" s="29"/>
      <c r="B103" s="30"/>
      <c r="C103" s="30"/>
      <c r="D103" s="31"/>
      <c r="E103" s="31"/>
      <c r="F103" s="31"/>
      <c r="G103" s="32"/>
      <c r="H103" s="33"/>
      <c r="I103" s="39"/>
      <c r="J103" s="34" t="str">
        <f aca="false">IF(H103="","",IF(I103="No","Do not trade",IF(H103&gt;='Example Checklist'!$B$14,"Pass","Below min")))</f>
        <v/>
      </c>
      <c r="K103" s="39"/>
      <c r="L103" s="31"/>
      <c r="M103" s="35"/>
      <c r="N103" s="36" t="str">
        <f aca="false">IF(AND(ISNUMBER(D103),ISNUMBER(E103),ISNUMBER(G103)),G103*ABS(D103-E103),"")</f>
        <v/>
      </c>
      <c r="O103" s="36" t="str">
        <f aca="false">IF(AND(K103="Yes",ISNUMBER(L103),ISNUMBER(N103)),(L103-D103)*SIGN(D103-E103)*G103-N(M103),"")</f>
        <v/>
      </c>
      <c r="P103" s="37" t="str">
        <f aca="false">IF(ISNUMBER(O103),IF(N103&gt;0,O103/N103,""),"")</f>
        <v/>
      </c>
      <c r="Q103" s="30"/>
    </row>
    <row r="104" customFormat="false" ht="15" hidden="false" customHeight="false" outlineLevel="0" collapsed="false">
      <c r="A104" s="29"/>
      <c r="B104" s="30"/>
      <c r="C104" s="30"/>
      <c r="D104" s="31"/>
      <c r="E104" s="31"/>
      <c r="F104" s="31"/>
      <c r="G104" s="32"/>
      <c r="H104" s="33"/>
      <c r="I104" s="39"/>
      <c r="J104" s="34" t="str">
        <f aca="false">IF(H104="","",IF(I104="No","Do not trade",IF(H104&gt;='Example Checklist'!$B$14,"Pass","Below min")))</f>
        <v/>
      </c>
      <c r="K104" s="39"/>
      <c r="L104" s="31"/>
      <c r="M104" s="35"/>
      <c r="N104" s="36" t="str">
        <f aca="false">IF(AND(ISNUMBER(D104),ISNUMBER(E104),ISNUMBER(G104)),G104*ABS(D104-E104),"")</f>
        <v/>
      </c>
      <c r="O104" s="36" t="str">
        <f aca="false">IF(AND(K104="Yes",ISNUMBER(L104),ISNUMBER(N104)),(L104-D104)*SIGN(D104-E104)*G104-N(M104),"")</f>
        <v/>
      </c>
      <c r="P104" s="37" t="str">
        <f aca="false">IF(ISNUMBER(O104),IF(N104&gt;0,O104/N104,""),"")</f>
        <v/>
      </c>
      <c r="Q104" s="30"/>
    </row>
    <row r="105" customFormat="false" ht="15" hidden="false" customHeight="false" outlineLevel="0" collapsed="false">
      <c r="A105" s="29"/>
      <c r="B105" s="30"/>
      <c r="C105" s="30"/>
      <c r="D105" s="31"/>
      <c r="E105" s="31"/>
      <c r="F105" s="31"/>
      <c r="G105" s="32"/>
      <c r="H105" s="33"/>
      <c r="I105" s="39"/>
      <c r="J105" s="34" t="str">
        <f aca="false">IF(H105="","",IF(I105="No","Do not trade",IF(H105&gt;='Example Checklist'!$B$14,"Pass","Below min")))</f>
        <v/>
      </c>
      <c r="K105" s="39"/>
      <c r="L105" s="31"/>
      <c r="M105" s="35"/>
      <c r="N105" s="36" t="str">
        <f aca="false">IF(AND(ISNUMBER(D105),ISNUMBER(E105),ISNUMBER(G105)),G105*ABS(D105-E105),"")</f>
        <v/>
      </c>
      <c r="O105" s="36" t="str">
        <f aca="false">IF(AND(K105="Yes",ISNUMBER(L105),ISNUMBER(N105)),(L105-D105)*SIGN(D105-E105)*G105-N(M105),"")</f>
        <v/>
      </c>
      <c r="P105" s="37" t="str">
        <f aca="false">IF(ISNUMBER(O105),IF(N105&gt;0,O105/N105,""),"")</f>
        <v/>
      </c>
      <c r="Q105" s="30"/>
    </row>
    <row r="106" customFormat="false" ht="15" hidden="false" customHeight="false" outlineLevel="0" collapsed="false">
      <c r="A106" s="29"/>
      <c r="B106" s="30"/>
      <c r="C106" s="30"/>
      <c r="D106" s="31"/>
      <c r="E106" s="31"/>
      <c r="F106" s="31"/>
      <c r="G106" s="32"/>
      <c r="H106" s="33"/>
      <c r="I106" s="39"/>
      <c r="J106" s="34" t="str">
        <f aca="false">IF(H106="","",IF(I106="No","Do not trade",IF(H106&gt;='Example Checklist'!$B$14,"Pass","Below min")))</f>
        <v/>
      </c>
      <c r="K106" s="39"/>
      <c r="L106" s="31"/>
      <c r="M106" s="35"/>
      <c r="N106" s="36" t="str">
        <f aca="false">IF(AND(ISNUMBER(D106),ISNUMBER(E106),ISNUMBER(G106)),G106*ABS(D106-E106),"")</f>
        <v/>
      </c>
      <c r="O106" s="36" t="str">
        <f aca="false">IF(AND(K106="Yes",ISNUMBER(L106),ISNUMBER(N106)),(L106-D106)*SIGN(D106-E106)*G106-N(M106),"")</f>
        <v/>
      </c>
      <c r="P106" s="37" t="str">
        <f aca="false">IF(ISNUMBER(O106),IF(N106&gt;0,O106/N106,""),"")</f>
        <v/>
      </c>
      <c r="Q106" s="30"/>
    </row>
    <row r="107" customFormat="false" ht="15" hidden="false" customHeight="false" outlineLevel="0" collapsed="false">
      <c r="A107" s="29"/>
      <c r="B107" s="30"/>
      <c r="C107" s="30"/>
      <c r="D107" s="31"/>
      <c r="E107" s="31"/>
      <c r="F107" s="31"/>
      <c r="G107" s="32"/>
      <c r="H107" s="33"/>
      <c r="I107" s="39"/>
      <c r="J107" s="34" t="str">
        <f aca="false">IF(H107="","",IF(I107="No","Do not trade",IF(H107&gt;='Example Checklist'!$B$14,"Pass","Below min")))</f>
        <v/>
      </c>
      <c r="K107" s="39"/>
      <c r="L107" s="31"/>
      <c r="M107" s="35"/>
      <c r="N107" s="36" t="str">
        <f aca="false">IF(AND(ISNUMBER(D107),ISNUMBER(E107),ISNUMBER(G107)),G107*ABS(D107-E107),"")</f>
        <v/>
      </c>
      <c r="O107" s="36" t="str">
        <f aca="false">IF(AND(K107="Yes",ISNUMBER(L107),ISNUMBER(N107)),(L107-D107)*SIGN(D107-E107)*G107-N(M107),"")</f>
        <v/>
      </c>
      <c r="P107" s="37" t="str">
        <f aca="false">IF(ISNUMBER(O107),IF(N107&gt;0,O107/N107,""),"")</f>
        <v/>
      </c>
      <c r="Q107" s="30"/>
    </row>
    <row r="108" customFormat="false" ht="15" hidden="false" customHeight="false" outlineLevel="0" collapsed="false">
      <c r="A108" s="29"/>
      <c r="B108" s="30"/>
      <c r="C108" s="30"/>
      <c r="D108" s="31"/>
      <c r="E108" s="31"/>
      <c r="F108" s="31"/>
      <c r="G108" s="32"/>
      <c r="H108" s="33"/>
      <c r="I108" s="39"/>
      <c r="J108" s="34" t="str">
        <f aca="false">IF(H108="","",IF(I108="No","Do not trade",IF(H108&gt;='Example Checklist'!$B$14,"Pass","Below min")))</f>
        <v/>
      </c>
      <c r="K108" s="39"/>
      <c r="L108" s="31"/>
      <c r="M108" s="35"/>
      <c r="N108" s="36" t="str">
        <f aca="false">IF(AND(ISNUMBER(D108),ISNUMBER(E108),ISNUMBER(G108)),G108*ABS(D108-E108),"")</f>
        <v/>
      </c>
      <c r="O108" s="36" t="str">
        <f aca="false">IF(AND(K108="Yes",ISNUMBER(L108),ISNUMBER(N108)),(L108-D108)*SIGN(D108-E108)*G108-N(M108),"")</f>
        <v/>
      </c>
      <c r="P108" s="37" t="str">
        <f aca="false">IF(ISNUMBER(O108),IF(N108&gt;0,O108/N108,""),"")</f>
        <v/>
      </c>
      <c r="Q108" s="30"/>
    </row>
    <row r="109" customFormat="false" ht="15" hidden="false" customHeight="false" outlineLevel="0" collapsed="false">
      <c r="A109" s="29"/>
      <c r="B109" s="30"/>
      <c r="C109" s="30"/>
      <c r="D109" s="31"/>
      <c r="E109" s="31"/>
      <c r="F109" s="31"/>
      <c r="G109" s="32"/>
      <c r="H109" s="33"/>
      <c r="I109" s="39"/>
      <c r="J109" s="34" t="str">
        <f aca="false">IF(H109="","",IF(I109="No","Do not trade",IF(H109&gt;='Example Checklist'!$B$14,"Pass","Below min")))</f>
        <v/>
      </c>
      <c r="K109" s="39"/>
      <c r="L109" s="31"/>
      <c r="M109" s="35"/>
      <c r="N109" s="36" t="str">
        <f aca="false">IF(AND(ISNUMBER(D109),ISNUMBER(E109),ISNUMBER(G109)),G109*ABS(D109-E109),"")</f>
        <v/>
      </c>
      <c r="O109" s="36" t="str">
        <f aca="false">IF(AND(K109="Yes",ISNUMBER(L109),ISNUMBER(N109)),(L109-D109)*SIGN(D109-E109)*G109-N(M109),"")</f>
        <v/>
      </c>
      <c r="P109" s="37" t="str">
        <f aca="false">IF(ISNUMBER(O109),IF(N109&gt;0,O109/N109,""),"")</f>
        <v/>
      </c>
      <c r="Q109" s="30"/>
    </row>
    <row r="110" customFormat="false" ht="15" hidden="false" customHeight="false" outlineLevel="0" collapsed="false">
      <c r="A110" s="29"/>
      <c r="B110" s="30"/>
      <c r="C110" s="30"/>
      <c r="D110" s="31"/>
      <c r="E110" s="31"/>
      <c r="F110" s="31"/>
      <c r="G110" s="32"/>
      <c r="H110" s="33"/>
      <c r="I110" s="39"/>
      <c r="J110" s="34" t="str">
        <f aca="false">IF(H110="","",IF(I110="No","Do not trade",IF(H110&gt;='Example Checklist'!$B$14,"Pass","Below min")))</f>
        <v/>
      </c>
      <c r="K110" s="39"/>
      <c r="L110" s="31"/>
      <c r="M110" s="35"/>
      <c r="N110" s="36" t="str">
        <f aca="false">IF(AND(ISNUMBER(D110),ISNUMBER(E110),ISNUMBER(G110)),G110*ABS(D110-E110),"")</f>
        <v/>
      </c>
      <c r="O110" s="36" t="str">
        <f aca="false">IF(AND(K110="Yes",ISNUMBER(L110),ISNUMBER(N110)),(L110-D110)*SIGN(D110-E110)*G110-N(M110),"")</f>
        <v/>
      </c>
      <c r="P110" s="37" t="str">
        <f aca="false">IF(ISNUMBER(O110),IF(N110&gt;0,O110/N110,""),"")</f>
        <v/>
      </c>
      <c r="Q110" s="30"/>
    </row>
    <row r="111" customFormat="false" ht="15" hidden="false" customHeight="false" outlineLevel="0" collapsed="false">
      <c r="A111" s="29"/>
      <c r="B111" s="30"/>
      <c r="C111" s="30"/>
      <c r="D111" s="31"/>
      <c r="E111" s="31"/>
      <c r="F111" s="31"/>
      <c r="G111" s="32"/>
      <c r="H111" s="33"/>
      <c r="I111" s="39"/>
      <c r="J111" s="34" t="str">
        <f aca="false">IF(H111="","",IF(I111="No","Do not trade",IF(H111&gt;='Example Checklist'!$B$14,"Pass","Below min")))</f>
        <v/>
      </c>
      <c r="K111" s="39"/>
      <c r="L111" s="31"/>
      <c r="M111" s="35"/>
      <c r="N111" s="36" t="str">
        <f aca="false">IF(AND(ISNUMBER(D111),ISNUMBER(E111),ISNUMBER(G111)),G111*ABS(D111-E111),"")</f>
        <v/>
      </c>
      <c r="O111" s="36" t="str">
        <f aca="false">IF(AND(K111="Yes",ISNUMBER(L111),ISNUMBER(N111)),(L111-D111)*SIGN(D111-E111)*G111-N(M111),"")</f>
        <v/>
      </c>
      <c r="P111" s="37" t="str">
        <f aca="false">IF(ISNUMBER(O111),IF(N111&gt;0,O111/N111,""),"")</f>
        <v/>
      </c>
      <c r="Q111" s="30"/>
    </row>
    <row r="112" customFormat="false" ht="15" hidden="false" customHeight="false" outlineLevel="0" collapsed="false">
      <c r="A112" s="29"/>
      <c r="B112" s="30"/>
      <c r="C112" s="30"/>
      <c r="D112" s="31"/>
      <c r="E112" s="31"/>
      <c r="F112" s="31"/>
      <c r="G112" s="32"/>
      <c r="H112" s="33"/>
      <c r="I112" s="39"/>
      <c r="J112" s="34" t="str">
        <f aca="false">IF(H112="","",IF(I112="No","Do not trade",IF(H112&gt;='Example Checklist'!$B$14,"Pass","Below min")))</f>
        <v/>
      </c>
      <c r="K112" s="39"/>
      <c r="L112" s="31"/>
      <c r="M112" s="35"/>
      <c r="N112" s="36" t="str">
        <f aca="false">IF(AND(ISNUMBER(D112),ISNUMBER(E112),ISNUMBER(G112)),G112*ABS(D112-E112),"")</f>
        <v/>
      </c>
      <c r="O112" s="36" t="str">
        <f aca="false">IF(AND(K112="Yes",ISNUMBER(L112),ISNUMBER(N112)),(L112-D112)*SIGN(D112-E112)*G112-N(M112),"")</f>
        <v/>
      </c>
      <c r="P112" s="37" t="str">
        <f aca="false">IF(ISNUMBER(O112),IF(N112&gt;0,O112/N112,""),"")</f>
        <v/>
      </c>
      <c r="Q112" s="30"/>
    </row>
    <row r="113" customFormat="false" ht="15" hidden="false" customHeight="false" outlineLevel="0" collapsed="false">
      <c r="A113" s="29"/>
      <c r="B113" s="30"/>
      <c r="C113" s="30"/>
      <c r="D113" s="31"/>
      <c r="E113" s="31"/>
      <c r="F113" s="31"/>
      <c r="G113" s="32"/>
      <c r="H113" s="33"/>
      <c r="I113" s="39"/>
      <c r="J113" s="34" t="str">
        <f aca="false">IF(H113="","",IF(I113="No","Do not trade",IF(H113&gt;='Example Checklist'!$B$14,"Pass","Below min")))</f>
        <v/>
      </c>
      <c r="K113" s="39"/>
      <c r="L113" s="31"/>
      <c r="M113" s="35"/>
      <c r="N113" s="36" t="str">
        <f aca="false">IF(AND(ISNUMBER(D113),ISNUMBER(E113),ISNUMBER(G113)),G113*ABS(D113-E113),"")</f>
        <v/>
      </c>
      <c r="O113" s="36" t="str">
        <f aca="false">IF(AND(K113="Yes",ISNUMBER(L113),ISNUMBER(N113)),(L113-D113)*SIGN(D113-E113)*G113-N(M113),"")</f>
        <v/>
      </c>
      <c r="P113" s="37" t="str">
        <f aca="false">IF(ISNUMBER(O113),IF(N113&gt;0,O113/N113,""),"")</f>
        <v/>
      </c>
      <c r="Q113" s="30"/>
    </row>
    <row r="114" customFormat="false" ht="15" hidden="false" customHeight="false" outlineLevel="0" collapsed="false">
      <c r="A114" s="29"/>
      <c r="B114" s="30"/>
      <c r="C114" s="30"/>
      <c r="D114" s="31"/>
      <c r="E114" s="31"/>
      <c r="F114" s="31"/>
      <c r="G114" s="32"/>
      <c r="H114" s="33"/>
      <c r="I114" s="39"/>
      <c r="J114" s="34" t="str">
        <f aca="false">IF(H114="","",IF(I114="No","Do not trade",IF(H114&gt;='Example Checklist'!$B$14,"Pass","Below min")))</f>
        <v/>
      </c>
      <c r="K114" s="39"/>
      <c r="L114" s="31"/>
      <c r="M114" s="35"/>
      <c r="N114" s="36" t="str">
        <f aca="false">IF(AND(ISNUMBER(D114),ISNUMBER(E114),ISNUMBER(G114)),G114*ABS(D114-E114),"")</f>
        <v/>
      </c>
      <c r="O114" s="36" t="str">
        <f aca="false">IF(AND(K114="Yes",ISNUMBER(L114),ISNUMBER(N114)),(L114-D114)*SIGN(D114-E114)*G114-N(M114),"")</f>
        <v/>
      </c>
      <c r="P114" s="37" t="str">
        <f aca="false">IF(ISNUMBER(O114),IF(N114&gt;0,O114/N114,""),"")</f>
        <v/>
      </c>
      <c r="Q114" s="30"/>
    </row>
    <row r="115" customFormat="false" ht="15" hidden="false" customHeight="false" outlineLevel="0" collapsed="false">
      <c r="A115" s="29"/>
      <c r="B115" s="30"/>
      <c r="C115" s="30"/>
      <c r="D115" s="31"/>
      <c r="E115" s="31"/>
      <c r="F115" s="31"/>
      <c r="G115" s="32"/>
      <c r="H115" s="33"/>
      <c r="I115" s="39"/>
      <c r="J115" s="34" t="str">
        <f aca="false">IF(H115="","",IF(I115="No","Do not trade",IF(H115&gt;='Example Checklist'!$B$14,"Pass","Below min")))</f>
        <v/>
      </c>
      <c r="K115" s="39"/>
      <c r="L115" s="31"/>
      <c r="M115" s="35"/>
      <c r="N115" s="36" t="str">
        <f aca="false">IF(AND(ISNUMBER(D115),ISNUMBER(E115),ISNUMBER(G115)),G115*ABS(D115-E115),"")</f>
        <v/>
      </c>
      <c r="O115" s="36" t="str">
        <f aca="false">IF(AND(K115="Yes",ISNUMBER(L115),ISNUMBER(N115)),(L115-D115)*SIGN(D115-E115)*G115-N(M115),"")</f>
        <v/>
      </c>
      <c r="P115" s="37" t="str">
        <f aca="false">IF(ISNUMBER(O115),IF(N115&gt;0,O115/N115,""),"")</f>
        <v/>
      </c>
      <c r="Q115" s="30"/>
    </row>
    <row r="116" customFormat="false" ht="15" hidden="false" customHeight="false" outlineLevel="0" collapsed="false">
      <c r="A116" s="29"/>
      <c r="B116" s="30"/>
      <c r="C116" s="30"/>
      <c r="D116" s="31"/>
      <c r="E116" s="31"/>
      <c r="F116" s="31"/>
      <c r="G116" s="32"/>
      <c r="H116" s="33"/>
      <c r="I116" s="39"/>
      <c r="J116" s="34" t="str">
        <f aca="false">IF(H116="","",IF(I116="No","Do not trade",IF(H116&gt;='Example Checklist'!$B$14,"Pass","Below min")))</f>
        <v/>
      </c>
      <c r="K116" s="39"/>
      <c r="L116" s="31"/>
      <c r="M116" s="35"/>
      <c r="N116" s="36" t="str">
        <f aca="false">IF(AND(ISNUMBER(D116),ISNUMBER(E116),ISNUMBER(G116)),G116*ABS(D116-E116),"")</f>
        <v/>
      </c>
      <c r="O116" s="36" t="str">
        <f aca="false">IF(AND(K116="Yes",ISNUMBER(L116),ISNUMBER(N116)),(L116-D116)*SIGN(D116-E116)*G116-N(M116),"")</f>
        <v/>
      </c>
      <c r="P116" s="37" t="str">
        <f aca="false">IF(ISNUMBER(O116),IF(N116&gt;0,O116/N116,""),"")</f>
        <v/>
      </c>
      <c r="Q116" s="30"/>
    </row>
    <row r="117" customFormat="false" ht="15" hidden="false" customHeight="false" outlineLevel="0" collapsed="false">
      <c r="A117" s="29"/>
      <c r="B117" s="30"/>
      <c r="C117" s="30"/>
      <c r="D117" s="31"/>
      <c r="E117" s="31"/>
      <c r="F117" s="31"/>
      <c r="G117" s="32"/>
      <c r="H117" s="33"/>
      <c r="I117" s="39"/>
      <c r="J117" s="34" t="str">
        <f aca="false">IF(H117="","",IF(I117="No","Do not trade",IF(H117&gt;='Example Checklist'!$B$14,"Pass","Below min")))</f>
        <v/>
      </c>
      <c r="K117" s="39"/>
      <c r="L117" s="31"/>
      <c r="M117" s="35"/>
      <c r="N117" s="36" t="str">
        <f aca="false">IF(AND(ISNUMBER(D117),ISNUMBER(E117),ISNUMBER(G117)),G117*ABS(D117-E117),"")</f>
        <v/>
      </c>
      <c r="O117" s="36" t="str">
        <f aca="false">IF(AND(K117="Yes",ISNUMBER(L117),ISNUMBER(N117)),(L117-D117)*SIGN(D117-E117)*G117-N(M117),"")</f>
        <v/>
      </c>
      <c r="P117" s="37" t="str">
        <f aca="false">IF(ISNUMBER(O117),IF(N117&gt;0,O117/N117,""),"")</f>
        <v/>
      </c>
      <c r="Q117" s="30"/>
    </row>
    <row r="118" customFormat="false" ht="15" hidden="false" customHeight="false" outlineLevel="0" collapsed="false">
      <c r="A118" s="29"/>
      <c r="B118" s="30"/>
      <c r="C118" s="30"/>
      <c r="D118" s="31"/>
      <c r="E118" s="31"/>
      <c r="F118" s="31"/>
      <c r="G118" s="32"/>
      <c r="H118" s="33"/>
      <c r="I118" s="39"/>
      <c r="J118" s="34" t="str">
        <f aca="false">IF(H118="","",IF(I118="No","Do not trade",IF(H118&gt;='Example Checklist'!$B$14,"Pass","Below min")))</f>
        <v/>
      </c>
      <c r="K118" s="39"/>
      <c r="L118" s="31"/>
      <c r="M118" s="35"/>
      <c r="N118" s="36" t="str">
        <f aca="false">IF(AND(ISNUMBER(D118),ISNUMBER(E118),ISNUMBER(G118)),G118*ABS(D118-E118),"")</f>
        <v/>
      </c>
      <c r="O118" s="36" t="str">
        <f aca="false">IF(AND(K118="Yes",ISNUMBER(L118),ISNUMBER(N118)),(L118-D118)*SIGN(D118-E118)*G118-N(M118),"")</f>
        <v/>
      </c>
      <c r="P118" s="37" t="str">
        <f aca="false">IF(ISNUMBER(O118),IF(N118&gt;0,O118/N118,""),"")</f>
        <v/>
      </c>
      <c r="Q118" s="30"/>
    </row>
    <row r="119" customFormat="false" ht="15" hidden="false" customHeight="false" outlineLevel="0" collapsed="false">
      <c r="A119" s="29"/>
      <c r="B119" s="30"/>
      <c r="C119" s="30"/>
      <c r="D119" s="31"/>
      <c r="E119" s="31"/>
      <c r="F119" s="31"/>
      <c r="G119" s="32"/>
      <c r="H119" s="33"/>
      <c r="I119" s="39"/>
      <c r="J119" s="34" t="str">
        <f aca="false">IF(H119="","",IF(I119="No","Do not trade",IF(H119&gt;='Example Checklist'!$B$14,"Pass","Below min")))</f>
        <v/>
      </c>
      <c r="K119" s="39"/>
      <c r="L119" s="31"/>
      <c r="M119" s="35"/>
      <c r="N119" s="36" t="str">
        <f aca="false">IF(AND(ISNUMBER(D119),ISNUMBER(E119),ISNUMBER(G119)),G119*ABS(D119-E119),"")</f>
        <v/>
      </c>
      <c r="O119" s="36" t="str">
        <f aca="false">IF(AND(K119="Yes",ISNUMBER(L119),ISNUMBER(N119)),(L119-D119)*SIGN(D119-E119)*G119-N(M119),"")</f>
        <v/>
      </c>
      <c r="P119" s="37" t="str">
        <f aca="false">IF(ISNUMBER(O119),IF(N119&gt;0,O119/N119,""),"")</f>
        <v/>
      </c>
      <c r="Q119" s="30"/>
    </row>
    <row r="120" customFormat="false" ht="15" hidden="false" customHeight="false" outlineLevel="0" collapsed="false">
      <c r="A120" s="29"/>
      <c r="B120" s="30"/>
      <c r="C120" s="30"/>
      <c r="D120" s="31"/>
      <c r="E120" s="31"/>
      <c r="F120" s="31"/>
      <c r="G120" s="32"/>
      <c r="H120" s="33"/>
      <c r="I120" s="39"/>
      <c r="J120" s="34" t="str">
        <f aca="false">IF(H120="","",IF(I120="No","Do not trade",IF(H120&gt;='Example Checklist'!$B$14,"Pass","Below min")))</f>
        <v/>
      </c>
      <c r="K120" s="39"/>
      <c r="L120" s="31"/>
      <c r="M120" s="35"/>
      <c r="N120" s="36" t="str">
        <f aca="false">IF(AND(ISNUMBER(D120),ISNUMBER(E120),ISNUMBER(G120)),G120*ABS(D120-E120),"")</f>
        <v/>
      </c>
      <c r="O120" s="36" t="str">
        <f aca="false">IF(AND(K120="Yes",ISNUMBER(L120),ISNUMBER(N120)),(L120-D120)*SIGN(D120-E120)*G120-N(M120),"")</f>
        <v/>
      </c>
      <c r="P120" s="37" t="str">
        <f aca="false">IF(ISNUMBER(O120),IF(N120&gt;0,O120/N120,""),"")</f>
        <v/>
      </c>
      <c r="Q120" s="30"/>
    </row>
    <row r="121" customFormat="false" ht="15" hidden="false" customHeight="false" outlineLevel="0" collapsed="false">
      <c r="A121" s="29"/>
      <c r="B121" s="30"/>
      <c r="C121" s="30"/>
      <c r="D121" s="31"/>
      <c r="E121" s="31"/>
      <c r="F121" s="31"/>
      <c r="G121" s="32"/>
      <c r="H121" s="33"/>
      <c r="I121" s="39"/>
      <c r="J121" s="34" t="str">
        <f aca="false">IF(H121="","",IF(I121="No","Do not trade",IF(H121&gt;='Example Checklist'!$B$14,"Pass","Below min")))</f>
        <v/>
      </c>
      <c r="K121" s="39"/>
      <c r="L121" s="31"/>
      <c r="M121" s="35"/>
      <c r="N121" s="36" t="str">
        <f aca="false">IF(AND(ISNUMBER(D121),ISNUMBER(E121),ISNUMBER(G121)),G121*ABS(D121-E121),"")</f>
        <v/>
      </c>
      <c r="O121" s="36" t="str">
        <f aca="false">IF(AND(K121="Yes",ISNUMBER(L121),ISNUMBER(N121)),(L121-D121)*SIGN(D121-E121)*G121-N(M121),"")</f>
        <v/>
      </c>
      <c r="P121" s="37" t="str">
        <f aca="false">IF(ISNUMBER(O121),IF(N121&gt;0,O121/N121,""),"")</f>
        <v/>
      </c>
      <c r="Q121" s="30"/>
    </row>
    <row r="122" customFormat="false" ht="15" hidden="false" customHeight="false" outlineLevel="0" collapsed="false">
      <c r="A122" s="29"/>
      <c r="B122" s="30"/>
      <c r="C122" s="30"/>
      <c r="D122" s="31"/>
      <c r="E122" s="31"/>
      <c r="F122" s="31"/>
      <c r="G122" s="32"/>
      <c r="H122" s="33"/>
      <c r="I122" s="39"/>
      <c r="J122" s="34" t="str">
        <f aca="false">IF(H122="","",IF(I122="No","Do not trade",IF(H122&gt;='Example Checklist'!$B$14,"Pass","Below min")))</f>
        <v/>
      </c>
      <c r="K122" s="39"/>
      <c r="L122" s="31"/>
      <c r="M122" s="35"/>
      <c r="N122" s="36" t="str">
        <f aca="false">IF(AND(ISNUMBER(D122),ISNUMBER(E122),ISNUMBER(G122)),G122*ABS(D122-E122),"")</f>
        <v/>
      </c>
      <c r="O122" s="36" t="str">
        <f aca="false">IF(AND(K122="Yes",ISNUMBER(L122),ISNUMBER(N122)),(L122-D122)*SIGN(D122-E122)*G122-N(M122),"")</f>
        <v/>
      </c>
      <c r="P122" s="37" t="str">
        <f aca="false">IF(ISNUMBER(O122),IF(N122&gt;0,O122/N122,""),"")</f>
        <v/>
      </c>
      <c r="Q122" s="30"/>
    </row>
    <row r="123" customFormat="false" ht="15" hidden="false" customHeight="false" outlineLevel="0" collapsed="false">
      <c r="A123" s="29"/>
      <c r="B123" s="30"/>
      <c r="C123" s="30"/>
      <c r="D123" s="31"/>
      <c r="E123" s="31"/>
      <c r="F123" s="31"/>
      <c r="G123" s="32"/>
      <c r="H123" s="33"/>
      <c r="I123" s="39"/>
      <c r="J123" s="34" t="str">
        <f aca="false">IF(H123="","",IF(I123="No","Do not trade",IF(H123&gt;='Example Checklist'!$B$14,"Pass","Below min")))</f>
        <v/>
      </c>
      <c r="K123" s="39"/>
      <c r="L123" s="31"/>
      <c r="M123" s="35"/>
      <c r="N123" s="36" t="str">
        <f aca="false">IF(AND(ISNUMBER(D123),ISNUMBER(E123),ISNUMBER(G123)),G123*ABS(D123-E123),"")</f>
        <v/>
      </c>
      <c r="O123" s="36" t="str">
        <f aca="false">IF(AND(K123="Yes",ISNUMBER(L123),ISNUMBER(N123)),(L123-D123)*SIGN(D123-E123)*G123-N(M123),"")</f>
        <v/>
      </c>
      <c r="P123" s="37" t="str">
        <f aca="false">IF(ISNUMBER(O123),IF(N123&gt;0,O123/N123,""),"")</f>
        <v/>
      </c>
      <c r="Q123" s="30"/>
    </row>
    <row r="124" customFormat="false" ht="15" hidden="false" customHeight="false" outlineLevel="0" collapsed="false">
      <c r="A124" s="29"/>
      <c r="B124" s="30"/>
      <c r="C124" s="30"/>
      <c r="D124" s="31"/>
      <c r="E124" s="31"/>
      <c r="F124" s="31"/>
      <c r="G124" s="32"/>
      <c r="H124" s="33"/>
      <c r="I124" s="39"/>
      <c r="J124" s="34" t="str">
        <f aca="false">IF(H124="","",IF(I124="No","Do not trade",IF(H124&gt;='Example Checklist'!$B$14,"Pass","Below min")))</f>
        <v/>
      </c>
      <c r="K124" s="39"/>
      <c r="L124" s="31"/>
      <c r="M124" s="35"/>
      <c r="N124" s="36" t="str">
        <f aca="false">IF(AND(ISNUMBER(D124),ISNUMBER(E124),ISNUMBER(G124)),G124*ABS(D124-E124),"")</f>
        <v/>
      </c>
      <c r="O124" s="36" t="str">
        <f aca="false">IF(AND(K124="Yes",ISNUMBER(L124),ISNUMBER(N124)),(L124-D124)*SIGN(D124-E124)*G124-N(M124),"")</f>
        <v/>
      </c>
      <c r="P124" s="37" t="str">
        <f aca="false">IF(ISNUMBER(O124),IF(N124&gt;0,O124/N124,""),"")</f>
        <v/>
      </c>
      <c r="Q124" s="30"/>
    </row>
    <row r="125" customFormat="false" ht="15" hidden="false" customHeight="false" outlineLevel="0" collapsed="false">
      <c r="A125" s="29"/>
      <c r="B125" s="30"/>
      <c r="C125" s="30"/>
      <c r="D125" s="31"/>
      <c r="E125" s="31"/>
      <c r="F125" s="31"/>
      <c r="G125" s="32"/>
      <c r="H125" s="33"/>
      <c r="I125" s="39"/>
      <c r="J125" s="34" t="str">
        <f aca="false">IF(H125="","",IF(I125="No","Do not trade",IF(H125&gt;='Example Checklist'!$B$14,"Pass","Below min")))</f>
        <v/>
      </c>
      <c r="K125" s="39"/>
      <c r="L125" s="31"/>
      <c r="M125" s="35"/>
      <c r="N125" s="36" t="str">
        <f aca="false">IF(AND(ISNUMBER(D125),ISNUMBER(E125),ISNUMBER(G125)),G125*ABS(D125-E125),"")</f>
        <v/>
      </c>
      <c r="O125" s="36" t="str">
        <f aca="false">IF(AND(K125="Yes",ISNUMBER(L125),ISNUMBER(N125)),(L125-D125)*SIGN(D125-E125)*G125-N(M125),"")</f>
        <v/>
      </c>
      <c r="P125" s="37" t="str">
        <f aca="false">IF(ISNUMBER(O125),IF(N125&gt;0,O125/N125,""),"")</f>
        <v/>
      </c>
      <c r="Q125" s="30"/>
    </row>
    <row r="126" customFormat="false" ht="15" hidden="false" customHeight="false" outlineLevel="0" collapsed="false">
      <c r="A126" s="29"/>
      <c r="B126" s="30"/>
      <c r="C126" s="30"/>
      <c r="D126" s="31"/>
      <c r="E126" s="31"/>
      <c r="F126" s="31"/>
      <c r="G126" s="32"/>
      <c r="H126" s="33"/>
      <c r="I126" s="39"/>
      <c r="J126" s="34" t="str">
        <f aca="false">IF(H126="","",IF(I126="No","Do not trade",IF(H126&gt;='Example Checklist'!$B$14,"Pass","Below min")))</f>
        <v/>
      </c>
      <c r="K126" s="39"/>
      <c r="L126" s="31"/>
      <c r="M126" s="35"/>
      <c r="N126" s="36" t="str">
        <f aca="false">IF(AND(ISNUMBER(D126),ISNUMBER(E126),ISNUMBER(G126)),G126*ABS(D126-E126),"")</f>
        <v/>
      </c>
      <c r="O126" s="36" t="str">
        <f aca="false">IF(AND(K126="Yes",ISNUMBER(L126),ISNUMBER(N126)),(L126-D126)*SIGN(D126-E126)*G126-N(M126),"")</f>
        <v/>
      </c>
      <c r="P126" s="37" t="str">
        <f aca="false">IF(ISNUMBER(O126),IF(N126&gt;0,O126/N126,""),"")</f>
        <v/>
      </c>
      <c r="Q126" s="30"/>
    </row>
    <row r="127" customFormat="false" ht="15" hidden="false" customHeight="false" outlineLevel="0" collapsed="false">
      <c r="A127" s="29"/>
      <c r="B127" s="30"/>
      <c r="C127" s="30"/>
      <c r="D127" s="31"/>
      <c r="E127" s="31"/>
      <c r="F127" s="31"/>
      <c r="G127" s="32"/>
      <c r="H127" s="33"/>
      <c r="I127" s="39"/>
      <c r="J127" s="34" t="str">
        <f aca="false">IF(H127="","",IF(I127="No","Do not trade",IF(H127&gt;='Example Checklist'!$B$14,"Pass","Below min")))</f>
        <v/>
      </c>
      <c r="K127" s="39"/>
      <c r="L127" s="31"/>
      <c r="M127" s="35"/>
      <c r="N127" s="36" t="str">
        <f aca="false">IF(AND(ISNUMBER(D127),ISNUMBER(E127),ISNUMBER(G127)),G127*ABS(D127-E127),"")</f>
        <v/>
      </c>
      <c r="O127" s="36" t="str">
        <f aca="false">IF(AND(K127="Yes",ISNUMBER(L127),ISNUMBER(N127)),(L127-D127)*SIGN(D127-E127)*G127-N(M127),"")</f>
        <v/>
      </c>
      <c r="P127" s="37" t="str">
        <f aca="false">IF(ISNUMBER(O127),IF(N127&gt;0,O127/N127,""),"")</f>
        <v/>
      </c>
      <c r="Q127" s="30"/>
    </row>
    <row r="128" customFormat="false" ht="15" hidden="false" customHeight="false" outlineLevel="0" collapsed="false">
      <c r="A128" s="29"/>
      <c r="B128" s="30"/>
      <c r="C128" s="30"/>
      <c r="D128" s="31"/>
      <c r="E128" s="31"/>
      <c r="F128" s="31"/>
      <c r="G128" s="32"/>
      <c r="H128" s="33"/>
      <c r="I128" s="39"/>
      <c r="J128" s="34" t="str">
        <f aca="false">IF(H128="","",IF(I128="No","Do not trade",IF(H128&gt;='Example Checklist'!$B$14,"Pass","Below min")))</f>
        <v/>
      </c>
      <c r="K128" s="39"/>
      <c r="L128" s="31"/>
      <c r="M128" s="35"/>
      <c r="N128" s="36" t="str">
        <f aca="false">IF(AND(ISNUMBER(D128),ISNUMBER(E128),ISNUMBER(G128)),G128*ABS(D128-E128),"")</f>
        <v/>
      </c>
      <c r="O128" s="36" t="str">
        <f aca="false">IF(AND(K128="Yes",ISNUMBER(L128),ISNUMBER(N128)),(L128-D128)*SIGN(D128-E128)*G128-N(M128),"")</f>
        <v/>
      </c>
      <c r="P128" s="37" t="str">
        <f aca="false">IF(ISNUMBER(O128),IF(N128&gt;0,O128/N128,""),"")</f>
        <v/>
      </c>
      <c r="Q128" s="30"/>
    </row>
    <row r="129" customFormat="false" ht="15" hidden="false" customHeight="false" outlineLevel="0" collapsed="false">
      <c r="A129" s="29"/>
      <c r="B129" s="30"/>
      <c r="C129" s="30"/>
      <c r="D129" s="31"/>
      <c r="E129" s="31"/>
      <c r="F129" s="31"/>
      <c r="G129" s="32"/>
      <c r="H129" s="33"/>
      <c r="I129" s="39"/>
      <c r="J129" s="34" t="str">
        <f aca="false">IF(H129="","",IF(I129="No","Do not trade",IF(H129&gt;='Example Checklist'!$B$14,"Pass","Below min")))</f>
        <v/>
      </c>
      <c r="K129" s="39"/>
      <c r="L129" s="31"/>
      <c r="M129" s="35"/>
      <c r="N129" s="36" t="str">
        <f aca="false">IF(AND(ISNUMBER(D129),ISNUMBER(E129),ISNUMBER(G129)),G129*ABS(D129-E129),"")</f>
        <v/>
      </c>
      <c r="O129" s="36" t="str">
        <f aca="false">IF(AND(K129="Yes",ISNUMBER(L129),ISNUMBER(N129)),(L129-D129)*SIGN(D129-E129)*G129-N(M129),"")</f>
        <v/>
      </c>
      <c r="P129" s="37" t="str">
        <f aca="false">IF(ISNUMBER(O129),IF(N129&gt;0,O129/N129,""),"")</f>
        <v/>
      </c>
      <c r="Q129" s="30"/>
    </row>
    <row r="130" customFormat="false" ht="15" hidden="false" customHeight="false" outlineLevel="0" collapsed="false">
      <c r="A130" s="29"/>
      <c r="B130" s="30"/>
      <c r="C130" s="30"/>
      <c r="D130" s="31"/>
      <c r="E130" s="31"/>
      <c r="F130" s="31"/>
      <c r="G130" s="32"/>
      <c r="H130" s="33"/>
      <c r="I130" s="39"/>
      <c r="J130" s="34" t="str">
        <f aca="false">IF(H130="","",IF(I130="No","Do not trade",IF(H130&gt;='Example Checklist'!$B$14,"Pass","Below min")))</f>
        <v/>
      </c>
      <c r="K130" s="39"/>
      <c r="L130" s="31"/>
      <c r="M130" s="35"/>
      <c r="N130" s="36" t="str">
        <f aca="false">IF(AND(ISNUMBER(D130),ISNUMBER(E130),ISNUMBER(G130)),G130*ABS(D130-E130),"")</f>
        <v/>
      </c>
      <c r="O130" s="36" t="str">
        <f aca="false">IF(AND(K130="Yes",ISNUMBER(L130),ISNUMBER(N130)),(L130-D130)*SIGN(D130-E130)*G130-N(M130),"")</f>
        <v/>
      </c>
      <c r="P130" s="37" t="str">
        <f aca="false">IF(ISNUMBER(O130),IF(N130&gt;0,O130/N130,""),"")</f>
        <v/>
      </c>
      <c r="Q130" s="30"/>
    </row>
    <row r="131" customFormat="false" ht="15" hidden="false" customHeight="false" outlineLevel="0" collapsed="false">
      <c r="A131" s="29"/>
      <c r="B131" s="30"/>
      <c r="C131" s="30"/>
      <c r="D131" s="31"/>
      <c r="E131" s="31"/>
      <c r="F131" s="31"/>
      <c r="G131" s="32"/>
      <c r="H131" s="33"/>
      <c r="I131" s="39"/>
      <c r="J131" s="34" t="str">
        <f aca="false">IF(H131="","",IF(I131="No","Do not trade",IF(H131&gt;='Example Checklist'!$B$14,"Pass","Below min")))</f>
        <v/>
      </c>
      <c r="K131" s="39"/>
      <c r="L131" s="31"/>
      <c r="M131" s="35"/>
      <c r="N131" s="36" t="str">
        <f aca="false">IF(AND(ISNUMBER(D131),ISNUMBER(E131),ISNUMBER(G131)),G131*ABS(D131-E131),"")</f>
        <v/>
      </c>
      <c r="O131" s="36" t="str">
        <f aca="false">IF(AND(K131="Yes",ISNUMBER(L131),ISNUMBER(N131)),(L131-D131)*SIGN(D131-E131)*G131-N(M131),"")</f>
        <v/>
      </c>
      <c r="P131" s="37" t="str">
        <f aca="false">IF(ISNUMBER(O131),IF(N131&gt;0,O131/N131,""),"")</f>
        <v/>
      </c>
      <c r="Q131" s="30"/>
    </row>
    <row r="132" customFormat="false" ht="15" hidden="false" customHeight="false" outlineLevel="0" collapsed="false">
      <c r="A132" s="29"/>
      <c r="B132" s="30"/>
      <c r="C132" s="30"/>
      <c r="D132" s="31"/>
      <c r="E132" s="31"/>
      <c r="F132" s="31"/>
      <c r="G132" s="32"/>
      <c r="H132" s="33"/>
      <c r="I132" s="39"/>
      <c r="J132" s="34" t="str">
        <f aca="false">IF(H132="","",IF(I132="No","Do not trade",IF(H132&gt;='Example Checklist'!$B$14,"Pass","Below min")))</f>
        <v/>
      </c>
      <c r="K132" s="39"/>
      <c r="L132" s="31"/>
      <c r="M132" s="35"/>
      <c r="N132" s="36" t="str">
        <f aca="false">IF(AND(ISNUMBER(D132),ISNUMBER(E132),ISNUMBER(G132)),G132*ABS(D132-E132),"")</f>
        <v/>
      </c>
      <c r="O132" s="36" t="str">
        <f aca="false">IF(AND(K132="Yes",ISNUMBER(L132),ISNUMBER(N132)),(L132-D132)*SIGN(D132-E132)*G132-N(M132),"")</f>
        <v/>
      </c>
      <c r="P132" s="37" t="str">
        <f aca="false">IF(ISNUMBER(O132),IF(N132&gt;0,O132/N132,""),"")</f>
        <v/>
      </c>
      <c r="Q132" s="30"/>
    </row>
    <row r="133" customFormat="false" ht="15" hidden="false" customHeight="false" outlineLevel="0" collapsed="false">
      <c r="A133" s="29"/>
      <c r="B133" s="30"/>
      <c r="C133" s="30"/>
      <c r="D133" s="31"/>
      <c r="E133" s="31"/>
      <c r="F133" s="31"/>
      <c r="G133" s="32"/>
      <c r="H133" s="33"/>
      <c r="I133" s="39"/>
      <c r="J133" s="34" t="str">
        <f aca="false">IF(H133="","",IF(I133="No","Do not trade",IF(H133&gt;='Example Checklist'!$B$14,"Pass","Below min")))</f>
        <v/>
      </c>
      <c r="K133" s="39"/>
      <c r="L133" s="31"/>
      <c r="M133" s="35"/>
      <c r="N133" s="36" t="str">
        <f aca="false">IF(AND(ISNUMBER(D133),ISNUMBER(E133),ISNUMBER(G133)),G133*ABS(D133-E133),"")</f>
        <v/>
      </c>
      <c r="O133" s="36" t="str">
        <f aca="false">IF(AND(K133="Yes",ISNUMBER(L133),ISNUMBER(N133)),(L133-D133)*SIGN(D133-E133)*G133-N(M133),"")</f>
        <v/>
      </c>
      <c r="P133" s="37" t="str">
        <f aca="false">IF(ISNUMBER(O133),IF(N133&gt;0,O133/N133,""),"")</f>
        <v/>
      </c>
      <c r="Q133" s="30"/>
    </row>
    <row r="134" customFormat="false" ht="15" hidden="false" customHeight="false" outlineLevel="0" collapsed="false">
      <c r="A134" s="29"/>
      <c r="B134" s="30"/>
      <c r="C134" s="30"/>
      <c r="D134" s="31"/>
      <c r="E134" s="31"/>
      <c r="F134" s="31"/>
      <c r="G134" s="32"/>
      <c r="H134" s="33"/>
      <c r="I134" s="39"/>
      <c r="J134" s="34" t="str">
        <f aca="false">IF(H134="","",IF(I134="No","Do not trade",IF(H134&gt;='Example Checklist'!$B$14,"Pass","Below min")))</f>
        <v/>
      </c>
      <c r="K134" s="39"/>
      <c r="L134" s="31"/>
      <c r="M134" s="35"/>
      <c r="N134" s="36" t="str">
        <f aca="false">IF(AND(ISNUMBER(D134),ISNUMBER(E134),ISNUMBER(G134)),G134*ABS(D134-E134),"")</f>
        <v/>
      </c>
      <c r="O134" s="36" t="str">
        <f aca="false">IF(AND(K134="Yes",ISNUMBER(L134),ISNUMBER(N134)),(L134-D134)*SIGN(D134-E134)*G134-N(M134),"")</f>
        <v/>
      </c>
      <c r="P134" s="37" t="str">
        <f aca="false">IF(ISNUMBER(O134),IF(N134&gt;0,O134/N134,""),"")</f>
        <v/>
      </c>
      <c r="Q134" s="30"/>
    </row>
    <row r="135" customFormat="false" ht="15" hidden="false" customHeight="false" outlineLevel="0" collapsed="false">
      <c r="A135" s="29"/>
      <c r="B135" s="30"/>
      <c r="C135" s="30"/>
      <c r="D135" s="31"/>
      <c r="E135" s="31"/>
      <c r="F135" s="31"/>
      <c r="G135" s="32"/>
      <c r="H135" s="33"/>
      <c r="I135" s="39"/>
      <c r="J135" s="34" t="str">
        <f aca="false">IF(H135="","",IF(I135="No","Do not trade",IF(H135&gt;='Example Checklist'!$B$14,"Pass","Below min")))</f>
        <v/>
      </c>
      <c r="K135" s="39"/>
      <c r="L135" s="31"/>
      <c r="M135" s="35"/>
      <c r="N135" s="36" t="str">
        <f aca="false">IF(AND(ISNUMBER(D135),ISNUMBER(E135),ISNUMBER(G135)),G135*ABS(D135-E135),"")</f>
        <v/>
      </c>
      <c r="O135" s="36" t="str">
        <f aca="false">IF(AND(K135="Yes",ISNUMBER(L135),ISNUMBER(N135)),(L135-D135)*SIGN(D135-E135)*G135-N(M135),"")</f>
        <v/>
      </c>
      <c r="P135" s="37" t="str">
        <f aca="false">IF(ISNUMBER(O135),IF(N135&gt;0,O135/N135,""),"")</f>
        <v/>
      </c>
      <c r="Q135" s="30"/>
    </row>
    <row r="136" customFormat="false" ht="15" hidden="false" customHeight="false" outlineLevel="0" collapsed="false">
      <c r="A136" s="29"/>
      <c r="B136" s="30"/>
      <c r="C136" s="30"/>
      <c r="D136" s="31"/>
      <c r="E136" s="31"/>
      <c r="F136" s="31"/>
      <c r="G136" s="32"/>
      <c r="H136" s="33"/>
      <c r="I136" s="39"/>
      <c r="J136" s="34" t="str">
        <f aca="false">IF(H136="","",IF(I136="No","Do not trade",IF(H136&gt;='Example Checklist'!$B$14,"Pass","Below min")))</f>
        <v/>
      </c>
      <c r="K136" s="39"/>
      <c r="L136" s="31"/>
      <c r="M136" s="35"/>
      <c r="N136" s="36" t="str">
        <f aca="false">IF(AND(ISNUMBER(D136),ISNUMBER(E136),ISNUMBER(G136)),G136*ABS(D136-E136),"")</f>
        <v/>
      </c>
      <c r="O136" s="36" t="str">
        <f aca="false">IF(AND(K136="Yes",ISNUMBER(L136),ISNUMBER(N136)),(L136-D136)*SIGN(D136-E136)*G136-N(M136),"")</f>
        <v/>
      </c>
      <c r="P136" s="37" t="str">
        <f aca="false">IF(ISNUMBER(O136),IF(N136&gt;0,O136/N136,""),"")</f>
        <v/>
      </c>
      <c r="Q136" s="30"/>
    </row>
    <row r="137" customFormat="false" ht="15" hidden="false" customHeight="false" outlineLevel="0" collapsed="false">
      <c r="A137" s="29"/>
      <c r="B137" s="30"/>
      <c r="C137" s="30"/>
      <c r="D137" s="31"/>
      <c r="E137" s="31"/>
      <c r="F137" s="31"/>
      <c r="G137" s="32"/>
      <c r="H137" s="33"/>
      <c r="I137" s="39"/>
      <c r="J137" s="34" t="str">
        <f aca="false">IF(H137="","",IF(I137="No","Do not trade",IF(H137&gt;='Example Checklist'!$B$14,"Pass","Below min")))</f>
        <v/>
      </c>
      <c r="K137" s="39"/>
      <c r="L137" s="31"/>
      <c r="M137" s="35"/>
      <c r="N137" s="36" t="str">
        <f aca="false">IF(AND(ISNUMBER(D137),ISNUMBER(E137),ISNUMBER(G137)),G137*ABS(D137-E137),"")</f>
        <v/>
      </c>
      <c r="O137" s="36" t="str">
        <f aca="false">IF(AND(K137="Yes",ISNUMBER(L137),ISNUMBER(N137)),(L137-D137)*SIGN(D137-E137)*G137-N(M137),"")</f>
        <v/>
      </c>
      <c r="P137" s="37" t="str">
        <f aca="false">IF(ISNUMBER(O137),IF(N137&gt;0,O137/N137,""),"")</f>
        <v/>
      </c>
      <c r="Q137" s="30"/>
    </row>
    <row r="138" customFormat="false" ht="15" hidden="false" customHeight="false" outlineLevel="0" collapsed="false">
      <c r="A138" s="29"/>
      <c r="B138" s="30"/>
      <c r="C138" s="30"/>
      <c r="D138" s="31"/>
      <c r="E138" s="31"/>
      <c r="F138" s="31"/>
      <c r="G138" s="32"/>
      <c r="H138" s="33"/>
      <c r="I138" s="39"/>
      <c r="J138" s="34" t="str">
        <f aca="false">IF(H138="","",IF(I138="No","Do not trade",IF(H138&gt;='Example Checklist'!$B$14,"Pass","Below min")))</f>
        <v/>
      </c>
      <c r="K138" s="39"/>
      <c r="L138" s="31"/>
      <c r="M138" s="35"/>
      <c r="N138" s="36" t="str">
        <f aca="false">IF(AND(ISNUMBER(D138),ISNUMBER(E138),ISNUMBER(G138)),G138*ABS(D138-E138),"")</f>
        <v/>
      </c>
      <c r="O138" s="36" t="str">
        <f aca="false">IF(AND(K138="Yes",ISNUMBER(L138),ISNUMBER(N138)),(L138-D138)*SIGN(D138-E138)*G138-N(M138),"")</f>
        <v/>
      </c>
      <c r="P138" s="37" t="str">
        <f aca="false">IF(ISNUMBER(O138),IF(N138&gt;0,O138/N138,""),"")</f>
        <v/>
      </c>
      <c r="Q138" s="30"/>
    </row>
    <row r="139" customFormat="false" ht="15" hidden="false" customHeight="false" outlineLevel="0" collapsed="false">
      <c r="A139" s="29"/>
      <c r="B139" s="30"/>
      <c r="C139" s="30"/>
      <c r="D139" s="31"/>
      <c r="E139" s="31"/>
      <c r="F139" s="31"/>
      <c r="G139" s="32"/>
      <c r="H139" s="33"/>
      <c r="I139" s="39"/>
      <c r="J139" s="34" t="str">
        <f aca="false">IF(H139="","",IF(I139="No","Do not trade",IF(H139&gt;='Example Checklist'!$B$14,"Pass","Below min")))</f>
        <v/>
      </c>
      <c r="K139" s="39"/>
      <c r="L139" s="31"/>
      <c r="M139" s="35"/>
      <c r="N139" s="36" t="str">
        <f aca="false">IF(AND(ISNUMBER(D139),ISNUMBER(E139),ISNUMBER(G139)),G139*ABS(D139-E139),"")</f>
        <v/>
      </c>
      <c r="O139" s="36" t="str">
        <f aca="false">IF(AND(K139="Yes",ISNUMBER(L139),ISNUMBER(N139)),(L139-D139)*SIGN(D139-E139)*G139-N(M139),"")</f>
        <v/>
      </c>
      <c r="P139" s="37" t="str">
        <f aca="false">IF(ISNUMBER(O139),IF(N139&gt;0,O139/N139,""),"")</f>
        <v/>
      </c>
      <c r="Q139" s="30"/>
    </row>
    <row r="140" customFormat="false" ht="15" hidden="false" customHeight="false" outlineLevel="0" collapsed="false">
      <c r="A140" s="29"/>
      <c r="B140" s="30"/>
      <c r="C140" s="30"/>
      <c r="D140" s="31"/>
      <c r="E140" s="31"/>
      <c r="F140" s="31"/>
      <c r="G140" s="32"/>
      <c r="H140" s="33"/>
      <c r="I140" s="39"/>
      <c r="J140" s="34" t="str">
        <f aca="false">IF(H140="","",IF(I140="No","Do not trade",IF(H140&gt;='Example Checklist'!$B$14,"Pass","Below min")))</f>
        <v/>
      </c>
      <c r="K140" s="39"/>
      <c r="L140" s="31"/>
      <c r="M140" s="35"/>
      <c r="N140" s="36" t="str">
        <f aca="false">IF(AND(ISNUMBER(D140),ISNUMBER(E140),ISNUMBER(G140)),G140*ABS(D140-E140),"")</f>
        <v/>
      </c>
      <c r="O140" s="36" t="str">
        <f aca="false">IF(AND(K140="Yes",ISNUMBER(L140),ISNUMBER(N140)),(L140-D140)*SIGN(D140-E140)*G140-N(M140),"")</f>
        <v/>
      </c>
      <c r="P140" s="37" t="str">
        <f aca="false">IF(ISNUMBER(O140),IF(N140&gt;0,O140/N140,""),"")</f>
        <v/>
      </c>
      <c r="Q140" s="30"/>
    </row>
    <row r="141" customFormat="false" ht="15" hidden="false" customHeight="false" outlineLevel="0" collapsed="false">
      <c r="A141" s="29"/>
      <c r="B141" s="30"/>
      <c r="C141" s="30"/>
      <c r="D141" s="31"/>
      <c r="E141" s="31"/>
      <c r="F141" s="31"/>
      <c r="G141" s="32"/>
      <c r="H141" s="33"/>
      <c r="I141" s="39"/>
      <c r="J141" s="34" t="str">
        <f aca="false">IF(H141="","",IF(I141="No","Do not trade",IF(H141&gt;='Example Checklist'!$B$14,"Pass","Below min")))</f>
        <v/>
      </c>
      <c r="K141" s="39"/>
      <c r="L141" s="31"/>
      <c r="M141" s="35"/>
      <c r="N141" s="36" t="str">
        <f aca="false">IF(AND(ISNUMBER(D141),ISNUMBER(E141),ISNUMBER(G141)),G141*ABS(D141-E141),"")</f>
        <v/>
      </c>
      <c r="O141" s="36" t="str">
        <f aca="false">IF(AND(K141="Yes",ISNUMBER(L141),ISNUMBER(N141)),(L141-D141)*SIGN(D141-E141)*G141-N(M141),"")</f>
        <v/>
      </c>
      <c r="P141" s="37" t="str">
        <f aca="false">IF(ISNUMBER(O141),IF(N141&gt;0,O141/N141,""),"")</f>
        <v/>
      </c>
      <c r="Q141" s="30"/>
    </row>
    <row r="142" customFormat="false" ht="15" hidden="false" customHeight="false" outlineLevel="0" collapsed="false">
      <c r="A142" s="29"/>
      <c r="B142" s="30"/>
      <c r="C142" s="30"/>
      <c r="D142" s="31"/>
      <c r="E142" s="31"/>
      <c r="F142" s="31"/>
      <c r="G142" s="32"/>
      <c r="H142" s="33"/>
      <c r="I142" s="39"/>
      <c r="J142" s="34" t="str">
        <f aca="false">IF(H142="","",IF(I142="No","Do not trade",IF(H142&gt;='Example Checklist'!$B$14,"Pass","Below min")))</f>
        <v/>
      </c>
      <c r="K142" s="39"/>
      <c r="L142" s="31"/>
      <c r="M142" s="35"/>
      <c r="N142" s="36" t="str">
        <f aca="false">IF(AND(ISNUMBER(D142),ISNUMBER(E142),ISNUMBER(G142)),G142*ABS(D142-E142),"")</f>
        <v/>
      </c>
      <c r="O142" s="36" t="str">
        <f aca="false">IF(AND(K142="Yes",ISNUMBER(L142),ISNUMBER(N142)),(L142-D142)*SIGN(D142-E142)*G142-N(M142),"")</f>
        <v/>
      </c>
      <c r="P142" s="37" t="str">
        <f aca="false">IF(ISNUMBER(O142),IF(N142&gt;0,O142/N142,""),"")</f>
        <v/>
      </c>
      <c r="Q142" s="30"/>
    </row>
    <row r="143" customFormat="false" ht="15" hidden="false" customHeight="false" outlineLevel="0" collapsed="false">
      <c r="A143" s="29"/>
      <c r="B143" s="30"/>
      <c r="C143" s="30"/>
      <c r="D143" s="31"/>
      <c r="E143" s="31"/>
      <c r="F143" s="31"/>
      <c r="G143" s="32"/>
      <c r="H143" s="33"/>
      <c r="I143" s="39"/>
      <c r="J143" s="34" t="str">
        <f aca="false">IF(H143="","",IF(I143="No","Do not trade",IF(H143&gt;='Example Checklist'!$B$14,"Pass","Below min")))</f>
        <v/>
      </c>
      <c r="K143" s="39"/>
      <c r="L143" s="31"/>
      <c r="M143" s="35"/>
      <c r="N143" s="36" t="str">
        <f aca="false">IF(AND(ISNUMBER(D143),ISNUMBER(E143),ISNUMBER(G143)),G143*ABS(D143-E143),"")</f>
        <v/>
      </c>
      <c r="O143" s="36" t="str">
        <f aca="false">IF(AND(K143="Yes",ISNUMBER(L143),ISNUMBER(N143)),(L143-D143)*SIGN(D143-E143)*G143-N(M143),"")</f>
        <v/>
      </c>
      <c r="P143" s="37" t="str">
        <f aca="false">IF(ISNUMBER(O143),IF(N143&gt;0,O143/N143,""),"")</f>
        <v/>
      </c>
      <c r="Q143" s="30"/>
    </row>
    <row r="144" customFormat="false" ht="15" hidden="false" customHeight="false" outlineLevel="0" collapsed="false">
      <c r="A144" s="29"/>
      <c r="B144" s="30"/>
      <c r="C144" s="30"/>
      <c r="D144" s="31"/>
      <c r="E144" s="31"/>
      <c r="F144" s="31"/>
      <c r="G144" s="32"/>
      <c r="H144" s="33"/>
      <c r="I144" s="39"/>
      <c r="J144" s="34" t="str">
        <f aca="false">IF(H144="","",IF(I144="No","Do not trade",IF(H144&gt;='Example Checklist'!$B$14,"Pass","Below min")))</f>
        <v/>
      </c>
      <c r="K144" s="39"/>
      <c r="L144" s="31"/>
      <c r="M144" s="35"/>
      <c r="N144" s="36" t="str">
        <f aca="false">IF(AND(ISNUMBER(D144),ISNUMBER(E144),ISNUMBER(G144)),G144*ABS(D144-E144),"")</f>
        <v/>
      </c>
      <c r="O144" s="36" t="str">
        <f aca="false">IF(AND(K144="Yes",ISNUMBER(L144),ISNUMBER(N144)),(L144-D144)*SIGN(D144-E144)*G144-N(M144),"")</f>
        <v/>
      </c>
      <c r="P144" s="37" t="str">
        <f aca="false">IF(ISNUMBER(O144),IF(N144&gt;0,O144/N144,""),"")</f>
        <v/>
      </c>
      <c r="Q144" s="30"/>
    </row>
    <row r="145" customFormat="false" ht="15" hidden="false" customHeight="false" outlineLevel="0" collapsed="false">
      <c r="A145" s="29"/>
      <c r="B145" s="30"/>
      <c r="C145" s="30"/>
      <c r="D145" s="31"/>
      <c r="E145" s="31"/>
      <c r="F145" s="31"/>
      <c r="G145" s="32"/>
      <c r="H145" s="33"/>
      <c r="I145" s="39"/>
      <c r="J145" s="34" t="str">
        <f aca="false">IF(H145="","",IF(I145="No","Do not trade",IF(H145&gt;='Example Checklist'!$B$14,"Pass","Below min")))</f>
        <v/>
      </c>
      <c r="K145" s="39"/>
      <c r="L145" s="31"/>
      <c r="M145" s="35"/>
      <c r="N145" s="36" t="str">
        <f aca="false">IF(AND(ISNUMBER(D145),ISNUMBER(E145),ISNUMBER(G145)),G145*ABS(D145-E145),"")</f>
        <v/>
      </c>
      <c r="O145" s="36" t="str">
        <f aca="false">IF(AND(K145="Yes",ISNUMBER(L145),ISNUMBER(N145)),(L145-D145)*SIGN(D145-E145)*G145-N(M145),"")</f>
        <v/>
      </c>
      <c r="P145" s="37" t="str">
        <f aca="false">IF(ISNUMBER(O145),IF(N145&gt;0,O145/N145,""),"")</f>
        <v/>
      </c>
      <c r="Q145" s="30"/>
    </row>
    <row r="146" customFormat="false" ht="15" hidden="false" customHeight="false" outlineLevel="0" collapsed="false">
      <c r="A146" s="29"/>
      <c r="B146" s="30"/>
      <c r="C146" s="30"/>
      <c r="D146" s="31"/>
      <c r="E146" s="31"/>
      <c r="F146" s="31"/>
      <c r="G146" s="32"/>
      <c r="H146" s="33"/>
      <c r="I146" s="39"/>
      <c r="J146" s="34" t="str">
        <f aca="false">IF(H146="","",IF(I146="No","Do not trade",IF(H146&gt;='Example Checklist'!$B$14,"Pass","Below min")))</f>
        <v/>
      </c>
      <c r="K146" s="39"/>
      <c r="L146" s="31"/>
      <c r="M146" s="35"/>
      <c r="N146" s="36" t="str">
        <f aca="false">IF(AND(ISNUMBER(D146),ISNUMBER(E146),ISNUMBER(G146)),G146*ABS(D146-E146),"")</f>
        <v/>
      </c>
      <c r="O146" s="36" t="str">
        <f aca="false">IF(AND(K146="Yes",ISNUMBER(L146),ISNUMBER(N146)),(L146-D146)*SIGN(D146-E146)*G146-N(M146),"")</f>
        <v/>
      </c>
      <c r="P146" s="37" t="str">
        <f aca="false">IF(ISNUMBER(O146),IF(N146&gt;0,O146/N146,""),"")</f>
        <v/>
      </c>
      <c r="Q146" s="30"/>
    </row>
    <row r="147" customFormat="false" ht="15" hidden="false" customHeight="false" outlineLevel="0" collapsed="false">
      <c r="A147" s="29"/>
      <c r="B147" s="30"/>
      <c r="C147" s="30"/>
      <c r="D147" s="31"/>
      <c r="E147" s="31"/>
      <c r="F147" s="31"/>
      <c r="G147" s="32"/>
      <c r="H147" s="33"/>
      <c r="I147" s="39"/>
      <c r="J147" s="34" t="str">
        <f aca="false">IF(H147="","",IF(I147="No","Do not trade",IF(H147&gt;='Example Checklist'!$B$14,"Pass","Below min")))</f>
        <v/>
      </c>
      <c r="K147" s="39"/>
      <c r="L147" s="31"/>
      <c r="M147" s="35"/>
      <c r="N147" s="36" t="str">
        <f aca="false">IF(AND(ISNUMBER(D147),ISNUMBER(E147),ISNUMBER(G147)),G147*ABS(D147-E147),"")</f>
        <v/>
      </c>
      <c r="O147" s="36" t="str">
        <f aca="false">IF(AND(K147="Yes",ISNUMBER(L147),ISNUMBER(N147)),(L147-D147)*SIGN(D147-E147)*G147-N(M147),"")</f>
        <v/>
      </c>
      <c r="P147" s="37" t="str">
        <f aca="false">IF(ISNUMBER(O147),IF(N147&gt;0,O147/N147,""),"")</f>
        <v/>
      </c>
      <c r="Q147" s="30"/>
    </row>
    <row r="148" customFormat="false" ht="15" hidden="false" customHeight="false" outlineLevel="0" collapsed="false">
      <c r="A148" s="29"/>
      <c r="B148" s="30"/>
      <c r="C148" s="30"/>
      <c r="D148" s="31"/>
      <c r="E148" s="31"/>
      <c r="F148" s="31"/>
      <c r="G148" s="32"/>
      <c r="H148" s="33"/>
      <c r="I148" s="39"/>
      <c r="J148" s="34" t="str">
        <f aca="false">IF(H148="","",IF(I148="No","Do not trade",IF(H148&gt;='Example Checklist'!$B$14,"Pass","Below min")))</f>
        <v/>
      </c>
      <c r="K148" s="39"/>
      <c r="L148" s="31"/>
      <c r="M148" s="35"/>
      <c r="N148" s="36" t="str">
        <f aca="false">IF(AND(ISNUMBER(D148),ISNUMBER(E148),ISNUMBER(G148)),G148*ABS(D148-E148),"")</f>
        <v/>
      </c>
      <c r="O148" s="36" t="str">
        <f aca="false">IF(AND(K148="Yes",ISNUMBER(L148),ISNUMBER(N148)),(L148-D148)*SIGN(D148-E148)*G148-N(M148),"")</f>
        <v/>
      </c>
      <c r="P148" s="37" t="str">
        <f aca="false">IF(ISNUMBER(O148),IF(N148&gt;0,O148/N148,""),"")</f>
        <v/>
      </c>
      <c r="Q148" s="30"/>
    </row>
    <row r="149" customFormat="false" ht="15" hidden="false" customHeight="false" outlineLevel="0" collapsed="false">
      <c r="A149" s="29"/>
      <c r="B149" s="30"/>
      <c r="C149" s="30"/>
      <c r="D149" s="31"/>
      <c r="E149" s="31"/>
      <c r="F149" s="31"/>
      <c r="G149" s="32"/>
      <c r="H149" s="33"/>
      <c r="I149" s="39"/>
      <c r="J149" s="34" t="str">
        <f aca="false">IF(H149="","",IF(I149="No","Do not trade",IF(H149&gt;='Example Checklist'!$B$14,"Pass","Below min")))</f>
        <v/>
      </c>
      <c r="K149" s="39"/>
      <c r="L149" s="31"/>
      <c r="M149" s="35"/>
      <c r="N149" s="36" t="str">
        <f aca="false">IF(AND(ISNUMBER(D149),ISNUMBER(E149),ISNUMBER(G149)),G149*ABS(D149-E149),"")</f>
        <v/>
      </c>
      <c r="O149" s="36" t="str">
        <f aca="false">IF(AND(K149="Yes",ISNUMBER(L149),ISNUMBER(N149)),(L149-D149)*SIGN(D149-E149)*G149-N(M149),"")</f>
        <v/>
      </c>
      <c r="P149" s="37" t="str">
        <f aca="false">IF(ISNUMBER(O149),IF(N149&gt;0,O149/N149,""),"")</f>
        <v/>
      </c>
      <c r="Q149" s="30"/>
    </row>
    <row r="150" customFormat="false" ht="15" hidden="false" customHeight="false" outlineLevel="0" collapsed="false">
      <c r="A150" s="29"/>
      <c r="B150" s="30"/>
      <c r="C150" s="30"/>
      <c r="D150" s="31"/>
      <c r="E150" s="31"/>
      <c r="F150" s="31"/>
      <c r="G150" s="32"/>
      <c r="H150" s="33"/>
      <c r="I150" s="39"/>
      <c r="J150" s="34" t="str">
        <f aca="false">IF(H150="","",IF(I150="No","Do not trade",IF(H150&gt;='Example Checklist'!$B$14,"Pass","Below min")))</f>
        <v/>
      </c>
      <c r="K150" s="39"/>
      <c r="L150" s="31"/>
      <c r="M150" s="35"/>
      <c r="N150" s="36" t="str">
        <f aca="false">IF(AND(ISNUMBER(D150),ISNUMBER(E150),ISNUMBER(G150)),G150*ABS(D150-E150),"")</f>
        <v/>
      </c>
      <c r="O150" s="36" t="str">
        <f aca="false">IF(AND(K150="Yes",ISNUMBER(L150),ISNUMBER(N150)),(L150-D150)*SIGN(D150-E150)*G150-N(M150),"")</f>
        <v/>
      </c>
      <c r="P150" s="37" t="str">
        <f aca="false">IF(ISNUMBER(O150),IF(N150&gt;0,O150/N150,""),"")</f>
        <v/>
      </c>
      <c r="Q150" s="30"/>
    </row>
    <row r="151" customFormat="false" ht="15" hidden="false" customHeight="false" outlineLevel="0" collapsed="false">
      <c r="A151" s="29"/>
      <c r="B151" s="30"/>
      <c r="C151" s="30"/>
      <c r="D151" s="31"/>
      <c r="E151" s="31"/>
      <c r="F151" s="31"/>
      <c r="G151" s="32"/>
      <c r="H151" s="33"/>
      <c r="I151" s="39"/>
      <c r="J151" s="34" t="str">
        <f aca="false">IF(H151="","",IF(I151="No","Do not trade",IF(H151&gt;='Example Checklist'!$B$14,"Pass","Below min")))</f>
        <v/>
      </c>
      <c r="K151" s="39"/>
      <c r="L151" s="31"/>
      <c r="M151" s="35"/>
      <c r="N151" s="36" t="str">
        <f aca="false">IF(AND(ISNUMBER(D151),ISNUMBER(E151),ISNUMBER(G151)),G151*ABS(D151-E151),"")</f>
        <v/>
      </c>
      <c r="O151" s="36" t="str">
        <f aca="false">IF(AND(K151="Yes",ISNUMBER(L151),ISNUMBER(N151)),(L151-D151)*SIGN(D151-E151)*G151-N(M151),"")</f>
        <v/>
      </c>
      <c r="P151" s="37" t="str">
        <f aca="false">IF(ISNUMBER(O151),IF(N151&gt;0,O151/N151,""),"")</f>
        <v/>
      </c>
      <c r="Q151" s="30"/>
    </row>
    <row r="152" customFormat="false" ht="15" hidden="false" customHeight="false" outlineLevel="0" collapsed="false">
      <c r="A152" s="29"/>
      <c r="B152" s="30"/>
      <c r="C152" s="30"/>
      <c r="D152" s="31"/>
      <c r="E152" s="31"/>
      <c r="F152" s="31"/>
      <c r="G152" s="32"/>
      <c r="H152" s="33"/>
      <c r="I152" s="39"/>
      <c r="J152" s="34" t="str">
        <f aca="false">IF(H152="","",IF(I152="No","Do not trade",IF(H152&gt;='Example Checklist'!$B$14,"Pass","Below min")))</f>
        <v/>
      </c>
      <c r="K152" s="39"/>
      <c r="L152" s="31"/>
      <c r="M152" s="35"/>
      <c r="N152" s="36" t="str">
        <f aca="false">IF(AND(ISNUMBER(D152),ISNUMBER(E152),ISNUMBER(G152)),G152*ABS(D152-E152),"")</f>
        <v/>
      </c>
      <c r="O152" s="36" t="str">
        <f aca="false">IF(AND(K152="Yes",ISNUMBER(L152),ISNUMBER(N152)),(L152-D152)*SIGN(D152-E152)*G152-N(M152),"")</f>
        <v/>
      </c>
      <c r="P152" s="37" t="str">
        <f aca="false">IF(ISNUMBER(O152),IF(N152&gt;0,O152/N152,""),"")</f>
        <v/>
      </c>
      <c r="Q152" s="30"/>
    </row>
    <row r="153" customFormat="false" ht="15" hidden="false" customHeight="false" outlineLevel="0" collapsed="false">
      <c r="A153" s="29"/>
      <c r="B153" s="30"/>
      <c r="C153" s="30"/>
      <c r="D153" s="31"/>
      <c r="E153" s="31"/>
      <c r="F153" s="31"/>
      <c r="G153" s="32"/>
      <c r="H153" s="33"/>
      <c r="I153" s="39"/>
      <c r="J153" s="34" t="str">
        <f aca="false">IF(H153="","",IF(I153="No","Do not trade",IF(H153&gt;='Example Checklist'!$B$14,"Pass","Below min")))</f>
        <v/>
      </c>
      <c r="K153" s="39"/>
      <c r="L153" s="31"/>
      <c r="M153" s="35"/>
      <c r="N153" s="36" t="str">
        <f aca="false">IF(AND(ISNUMBER(D153),ISNUMBER(E153),ISNUMBER(G153)),G153*ABS(D153-E153),"")</f>
        <v/>
      </c>
      <c r="O153" s="36" t="str">
        <f aca="false">IF(AND(K153="Yes",ISNUMBER(L153),ISNUMBER(N153)),(L153-D153)*SIGN(D153-E153)*G153-N(M153),"")</f>
        <v/>
      </c>
      <c r="P153" s="37" t="str">
        <f aca="false">IF(ISNUMBER(O153),IF(N153&gt;0,O153/N153,""),"")</f>
        <v/>
      </c>
      <c r="Q153" s="30"/>
    </row>
    <row r="154" customFormat="false" ht="15" hidden="false" customHeight="false" outlineLevel="0" collapsed="false">
      <c r="A154" s="29"/>
      <c r="B154" s="30"/>
      <c r="C154" s="30"/>
      <c r="D154" s="31"/>
      <c r="E154" s="31"/>
      <c r="F154" s="31"/>
      <c r="G154" s="32"/>
      <c r="H154" s="33"/>
      <c r="I154" s="39"/>
      <c r="J154" s="34" t="str">
        <f aca="false">IF(H154="","",IF(I154="No","Do not trade",IF(H154&gt;='Example Checklist'!$B$14,"Pass","Below min")))</f>
        <v/>
      </c>
      <c r="K154" s="39"/>
      <c r="L154" s="31"/>
      <c r="M154" s="35"/>
      <c r="N154" s="36" t="str">
        <f aca="false">IF(AND(ISNUMBER(D154),ISNUMBER(E154),ISNUMBER(G154)),G154*ABS(D154-E154),"")</f>
        <v/>
      </c>
      <c r="O154" s="36" t="str">
        <f aca="false">IF(AND(K154="Yes",ISNUMBER(L154),ISNUMBER(N154)),(L154-D154)*SIGN(D154-E154)*G154-N(M154),"")</f>
        <v/>
      </c>
      <c r="P154" s="37" t="str">
        <f aca="false">IF(ISNUMBER(O154),IF(N154&gt;0,O154/N154,""),"")</f>
        <v/>
      </c>
      <c r="Q154" s="30"/>
    </row>
    <row r="155" customFormat="false" ht="15" hidden="false" customHeight="false" outlineLevel="0" collapsed="false">
      <c r="A155" s="29"/>
      <c r="B155" s="30"/>
      <c r="C155" s="30"/>
      <c r="D155" s="31"/>
      <c r="E155" s="31"/>
      <c r="F155" s="31"/>
      <c r="G155" s="32"/>
      <c r="H155" s="33"/>
      <c r="I155" s="39"/>
      <c r="J155" s="34" t="str">
        <f aca="false">IF(H155="","",IF(I155="No","Do not trade",IF(H155&gt;='Example Checklist'!$B$14,"Pass","Below min")))</f>
        <v/>
      </c>
      <c r="K155" s="39"/>
      <c r="L155" s="31"/>
      <c r="M155" s="35"/>
      <c r="N155" s="36" t="str">
        <f aca="false">IF(AND(ISNUMBER(D155),ISNUMBER(E155),ISNUMBER(G155)),G155*ABS(D155-E155),"")</f>
        <v/>
      </c>
      <c r="O155" s="36" t="str">
        <f aca="false">IF(AND(K155="Yes",ISNUMBER(L155),ISNUMBER(N155)),(L155-D155)*SIGN(D155-E155)*G155-N(M155),"")</f>
        <v/>
      </c>
      <c r="P155" s="37" t="str">
        <f aca="false">IF(ISNUMBER(O155),IF(N155&gt;0,O155/N155,""),"")</f>
        <v/>
      </c>
      <c r="Q155" s="30"/>
    </row>
    <row r="156" customFormat="false" ht="15" hidden="false" customHeight="false" outlineLevel="0" collapsed="false">
      <c r="A156" s="29"/>
      <c r="B156" s="30"/>
      <c r="C156" s="30"/>
      <c r="D156" s="31"/>
      <c r="E156" s="31"/>
      <c r="F156" s="31"/>
      <c r="G156" s="32"/>
      <c r="H156" s="33"/>
      <c r="I156" s="39"/>
      <c r="J156" s="34" t="str">
        <f aca="false">IF(H156="","",IF(I156="No","Do not trade",IF(H156&gt;='Example Checklist'!$B$14,"Pass","Below min")))</f>
        <v/>
      </c>
      <c r="K156" s="39"/>
      <c r="L156" s="31"/>
      <c r="M156" s="35"/>
      <c r="N156" s="36" t="str">
        <f aca="false">IF(AND(ISNUMBER(D156),ISNUMBER(E156),ISNUMBER(G156)),G156*ABS(D156-E156),"")</f>
        <v/>
      </c>
      <c r="O156" s="36" t="str">
        <f aca="false">IF(AND(K156="Yes",ISNUMBER(L156),ISNUMBER(N156)),(L156-D156)*SIGN(D156-E156)*G156-N(M156),"")</f>
        <v/>
      </c>
      <c r="P156" s="37" t="str">
        <f aca="false">IF(ISNUMBER(O156),IF(N156&gt;0,O156/N156,""),"")</f>
        <v/>
      </c>
      <c r="Q156" s="30"/>
    </row>
    <row r="157" customFormat="false" ht="15" hidden="false" customHeight="false" outlineLevel="0" collapsed="false">
      <c r="A157" s="29"/>
      <c r="B157" s="30"/>
      <c r="C157" s="30"/>
      <c r="D157" s="31"/>
      <c r="E157" s="31"/>
      <c r="F157" s="31"/>
      <c r="G157" s="32"/>
      <c r="H157" s="33"/>
      <c r="I157" s="39"/>
      <c r="J157" s="34" t="str">
        <f aca="false">IF(H157="","",IF(I157="No","Do not trade",IF(H157&gt;='Example Checklist'!$B$14,"Pass","Below min")))</f>
        <v/>
      </c>
      <c r="K157" s="39"/>
      <c r="L157" s="31"/>
      <c r="M157" s="35"/>
      <c r="N157" s="36" t="str">
        <f aca="false">IF(AND(ISNUMBER(D157),ISNUMBER(E157),ISNUMBER(G157)),G157*ABS(D157-E157),"")</f>
        <v/>
      </c>
      <c r="O157" s="36" t="str">
        <f aca="false">IF(AND(K157="Yes",ISNUMBER(L157),ISNUMBER(N157)),(L157-D157)*SIGN(D157-E157)*G157-N(M157),"")</f>
        <v/>
      </c>
      <c r="P157" s="37" t="str">
        <f aca="false">IF(ISNUMBER(O157),IF(N157&gt;0,O157/N157,""),"")</f>
        <v/>
      </c>
      <c r="Q157" s="30"/>
    </row>
    <row r="158" customFormat="false" ht="15" hidden="false" customHeight="false" outlineLevel="0" collapsed="false">
      <c r="A158" s="29"/>
      <c r="B158" s="30"/>
      <c r="C158" s="30"/>
      <c r="D158" s="31"/>
      <c r="E158" s="31"/>
      <c r="F158" s="31"/>
      <c r="G158" s="32"/>
      <c r="H158" s="33"/>
      <c r="I158" s="39"/>
      <c r="J158" s="34" t="str">
        <f aca="false">IF(H158="","",IF(I158="No","Do not trade",IF(H158&gt;='Example Checklist'!$B$14,"Pass","Below min")))</f>
        <v/>
      </c>
      <c r="K158" s="39"/>
      <c r="L158" s="31"/>
      <c r="M158" s="35"/>
      <c r="N158" s="36" t="str">
        <f aca="false">IF(AND(ISNUMBER(D158),ISNUMBER(E158),ISNUMBER(G158)),G158*ABS(D158-E158),"")</f>
        <v/>
      </c>
      <c r="O158" s="36" t="str">
        <f aca="false">IF(AND(K158="Yes",ISNUMBER(L158),ISNUMBER(N158)),(L158-D158)*SIGN(D158-E158)*G158-N(M158),"")</f>
        <v/>
      </c>
      <c r="P158" s="37" t="str">
        <f aca="false">IF(ISNUMBER(O158),IF(N158&gt;0,O158/N158,""),"")</f>
        <v/>
      </c>
      <c r="Q158" s="30"/>
    </row>
    <row r="159" customFormat="false" ht="15" hidden="false" customHeight="false" outlineLevel="0" collapsed="false">
      <c r="A159" s="29"/>
      <c r="B159" s="30"/>
      <c r="C159" s="30"/>
      <c r="D159" s="31"/>
      <c r="E159" s="31"/>
      <c r="F159" s="31"/>
      <c r="G159" s="32"/>
      <c r="H159" s="33"/>
      <c r="I159" s="39"/>
      <c r="J159" s="34" t="str">
        <f aca="false">IF(H159="","",IF(I159="No","Do not trade",IF(H159&gt;='Example Checklist'!$B$14,"Pass","Below min")))</f>
        <v/>
      </c>
      <c r="K159" s="39"/>
      <c r="L159" s="31"/>
      <c r="M159" s="35"/>
      <c r="N159" s="36" t="str">
        <f aca="false">IF(AND(ISNUMBER(D159),ISNUMBER(E159),ISNUMBER(G159)),G159*ABS(D159-E159),"")</f>
        <v/>
      </c>
      <c r="O159" s="36" t="str">
        <f aca="false">IF(AND(K159="Yes",ISNUMBER(L159),ISNUMBER(N159)),(L159-D159)*SIGN(D159-E159)*G159-N(M159),"")</f>
        <v/>
      </c>
      <c r="P159" s="37" t="str">
        <f aca="false">IF(ISNUMBER(O159),IF(N159&gt;0,O159/N159,""),"")</f>
        <v/>
      </c>
      <c r="Q159" s="30"/>
    </row>
    <row r="160" customFormat="false" ht="15" hidden="false" customHeight="false" outlineLevel="0" collapsed="false">
      <c r="A160" s="29"/>
      <c r="B160" s="30"/>
      <c r="C160" s="30"/>
      <c r="D160" s="31"/>
      <c r="E160" s="31"/>
      <c r="F160" s="31"/>
      <c r="G160" s="32"/>
      <c r="H160" s="33"/>
      <c r="I160" s="39"/>
      <c r="J160" s="34" t="str">
        <f aca="false">IF(H160="","",IF(I160="No","Do not trade",IF(H160&gt;='Example Checklist'!$B$14,"Pass","Below min")))</f>
        <v/>
      </c>
      <c r="K160" s="39"/>
      <c r="L160" s="31"/>
      <c r="M160" s="35"/>
      <c r="N160" s="36" t="str">
        <f aca="false">IF(AND(ISNUMBER(D160),ISNUMBER(E160),ISNUMBER(G160)),G160*ABS(D160-E160),"")</f>
        <v/>
      </c>
      <c r="O160" s="36" t="str">
        <f aca="false">IF(AND(K160="Yes",ISNUMBER(L160),ISNUMBER(N160)),(L160-D160)*SIGN(D160-E160)*G160-N(M160),"")</f>
        <v/>
      </c>
      <c r="P160" s="37" t="str">
        <f aca="false">IF(ISNUMBER(O160),IF(N160&gt;0,O160/N160,""),"")</f>
        <v/>
      </c>
      <c r="Q160" s="30"/>
    </row>
    <row r="161" customFormat="false" ht="15" hidden="false" customHeight="false" outlineLevel="0" collapsed="false">
      <c r="A161" s="29"/>
      <c r="B161" s="30"/>
      <c r="C161" s="30"/>
      <c r="D161" s="31"/>
      <c r="E161" s="31"/>
      <c r="F161" s="31"/>
      <c r="G161" s="32"/>
      <c r="H161" s="33"/>
      <c r="I161" s="39"/>
      <c r="J161" s="34" t="str">
        <f aca="false">IF(H161="","",IF(I161="No","Do not trade",IF(H161&gt;='Example Checklist'!$B$14,"Pass","Below min")))</f>
        <v/>
      </c>
      <c r="K161" s="39"/>
      <c r="L161" s="31"/>
      <c r="M161" s="35"/>
      <c r="N161" s="36" t="str">
        <f aca="false">IF(AND(ISNUMBER(D161),ISNUMBER(E161),ISNUMBER(G161)),G161*ABS(D161-E161),"")</f>
        <v/>
      </c>
      <c r="O161" s="36" t="str">
        <f aca="false">IF(AND(K161="Yes",ISNUMBER(L161),ISNUMBER(N161)),(L161-D161)*SIGN(D161-E161)*G161-N(M161),"")</f>
        <v/>
      </c>
      <c r="P161" s="37" t="str">
        <f aca="false">IF(ISNUMBER(O161),IF(N161&gt;0,O161/N161,""),"")</f>
        <v/>
      </c>
      <c r="Q161" s="30"/>
    </row>
    <row r="162" customFormat="false" ht="15" hidden="false" customHeight="false" outlineLevel="0" collapsed="false">
      <c r="A162" s="29"/>
      <c r="B162" s="30"/>
      <c r="C162" s="30"/>
      <c r="D162" s="31"/>
      <c r="E162" s="31"/>
      <c r="F162" s="31"/>
      <c r="G162" s="32"/>
      <c r="H162" s="33"/>
      <c r="I162" s="39"/>
      <c r="J162" s="34" t="str">
        <f aca="false">IF(H162="","",IF(I162="No","Do not trade",IF(H162&gt;='Example Checklist'!$B$14,"Pass","Below min")))</f>
        <v/>
      </c>
      <c r="K162" s="39"/>
      <c r="L162" s="31"/>
      <c r="M162" s="35"/>
      <c r="N162" s="36" t="str">
        <f aca="false">IF(AND(ISNUMBER(D162),ISNUMBER(E162),ISNUMBER(G162)),G162*ABS(D162-E162),"")</f>
        <v/>
      </c>
      <c r="O162" s="36" t="str">
        <f aca="false">IF(AND(K162="Yes",ISNUMBER(L162),ISNUMBER(N162)),(L162-D162)*SIGN(D162-E162)*G162-N(M162),"")</f>
        <v/>
      </c>
      <c r="P162" s="37" t="str">
        <f aca="false">IF(ISNUMBER(O162),IF(N162&gt;0,O162/N162,""),"")</f>
        <v/>
      </c>
      <c r="Q162" s="30"/>
    </row>
    <row r="163" customFormat="false" ht="15" hidden="false" customHeight="false" outlineLevel="0" collapsed="false">
      <c r="A163" s="29"/>
      <c r="B163" s="30"/>
      <c r="C163" s="30"/>
      <c r="D163" s="31"/>
      <c r="E163" s="31"/>
      <c r="F163" s="31"/>
      <c r="G163" s="32"/>
      <c r="H163" s="33"/>
      <c r="I163" s="39"/>
      <c r="J163" s="34" t="str">
        <f aca="false">IF(H163="","",IF(I163="No","Do not trade",IF(H163&gt;='Example Checklist'!$B$14,"Pass","Below min")))</f>
        <v/>
      </c>
      <c r="K163" s="39"/>
      <c r="L163" s="31"/>
      <c r="M163" s="35"/>
      <c r="N163" s="36" t="str">
        <f aca="false">IF(AND(ISNUMBER(D163),ISNUMBER(E163),ISNUMBER(G163)),G163*ABS(D163-E163),"")</f>
        <v/>
      </c>
      <c r="O163" s="36" t="str">
        <f aca="false">IF(AND(K163="Yes",ISNUMBER(L163),ISNUMBER(N163)),(L163-D163)*SIGN(D163-E163)*G163-N(M163),"")</f>
        <v/>
      </c>
      <c r="P163" s="37" t="str">
        <f aca="false">IF(ISNUMBER(O163),IF(N163&gt;0,O163/N163,""),"")</f>
        <v/>
      </c>
      <c r="Q163" s="30"/>
    </row>
    <row r="164" customFormat="false" ht="15" hidden="false" customHeight="false" outlineLevel="0" collapsed="false">
      <c r="A164" s="29"/>
      <c r="B164" s="30"/>
      <c r="C164" s="30"/>
      <c r="D164" s="31"/>
      <c r="E164" s="31"/>
      <c r="F164" s="31"/>
      <c r="G164" s="32"/>
      <c r="H164" s="33"/>
      <c r="I164" s="39"/>
      <c r="J164" s="34" t="str">
        <f aca="false">IF(H164="","",IF(I164="No","Do not trade",IF(H164&gt;='Example Checklist'!$B$14,"Pass","Below min")))</f>
        <v/>
      </c>
      <c r="K164" s="39"/>
      <c r="L164" s="31"/>
      <c r="M164" s="35"/>
      <c r="N164" s="36" t="str">
        <f aca="false">IF(AND(ISNUMBER(D164),ISNUMBER(E164),ISNUMBER(G164)),G164*ABS(D164-E164),"")</f>
        <v/>
      </c>
      <c r="O164" s="36" t="str">
        <f aca="false">IF(AND(K164="Yes",ISNUMBER(L164),ISNUMBER(N164)),(L164-D164)*SIGN(D164-E164)*G164-N(M164),"")</f>
        <v/>
      </c>
      <c r="P164" s="37" t="str">
        <f aca="false">IF(ISNUMBER(O164),IF(N164&gt;0,O164/N164,""),"")</f>
        <v/>
      </c>
      <c r="Q164" s="30"/>
    </row>
    <row r="165" customFormat="false" ht="15" hidden="false" customHeight="false" outlineLevel="0" collapsed="false">
      <c r="A165" s="29"/>
      <c r="B165" s="30"/>
      <c r="C165" s="30"/>
      <c r="D165" s="31"/>
      <c r="E165" s="31"/>
      <c r="F165" s="31"/>
      <c r="G165" s="32"/>
      <c r="H165" s="33"/>
      <c r="I165" s="39"/>
      <c r="J165" s="34" t="str">
        <f aca="false">IF(H165="","",IF(I165="No","Do not trade",IF(H165&gt;='Example Checklist'!$B$14,"Pass","Below min")))</f>
        <v/>
      </c>
      <c r="K165" s="39"/>
      <c r="L165" s="31"/>
      <c r="M165" s="35"/>
      <c r="N165" s="36" t="str">
        <f aca="false">IF(AND(ISNUMBER(D165),ISNUMBER(E165),ISNUMBER(G165)),G165*ABS(D165-E165),"")</f>
        <v/>
      </c>
      <c r="O165" s="36" t="str">
        <f aca="false">IF(AND(K165="Yes",ISNUMBER(L165),ISNUMBER(N165)),(L165-D165)*SIGN(D165-E165)*G165-N(M165),"")</f>
        <v/>
      </c>
      <c r="P165" s="37" t="str">
        <f aca="false">IF(ISNUMBER(O165),IF(N165&gt;0,O165/N165,""),"")</f>
        <v/>
      </c>
      <c r="Q165" s="30"/>
    </row>
    <row r="166" customFormat="false" ht="15" hidden="false" customHeight="false" outlineLevel="0" collapsed="false">
      <c r="A166" s="29"/>
      <c r="B166" s="30"/>
      <c r="C166" s="30"/>
      <c r="D166" s="31"/>
      <c r="E166" s="31"/>
      <c r="F166" s="31"/>
      <c r="G166" s="32"/>
      <c r="H166" s="33"/>
      <c r="I166" s="39"/>
      <c r="J166" s="34" t="str">
        <f aca="false">IF(H166="","",IF(I166="No","Do not trade",IF(H166&gt;='Example Checklist'!$B$14,"Pass","Below min")))</f>
        <v/>
      </c>
      <c r="K166" s="39"/>
      <c r="L166" s="31"/>
      <c r="M166" s="35"/>
      <c r="N166" s="36" t="str">
        <f aca="false">IF(AND(ISNUMBER(D166),ISNUMBER(E166),ISNUMBER(G166)),G166*ABS(D166-E166),"")</f>
        <v/>
      </c>
      <c r="O166" s="36" t="str">
        <f aca="false">IF(AND(K166="Yes",ISNUMBER(L166),ISNUMBER(N166)),(L166-D166)*SIGN(D166-E166)*G166-N(M166),"")</f>
        <v/>
      </c>
      <c r="P166" s="37" t="str">
        <f aca="false">IF(ISNUMBER(O166),IF(N166&gt;0,O166/N166,""),"")</f>
        <v/>
      </c>
      <c r="Q166" s="30"/>
    </row>
    <row r="167" customFormat="false" ht="15" hidden="false" customHeight="false" outlineLevel="0" collapsed="false">
      <c r="A167" s="29"/>
      <c r="B167" s="30"/>
      <c r="C167" s="30"/>
      <c r="D167" s="31"/>
      <c r="E167" s="31"/>
      <c r="F167" s="31"/>
      <c r="G167" s="32"/>
      <c r="H167" s="33"/>
      <c r="I167" s="39"/>
      <c r="J167" s="34" t="str">
        <f aca="false">IF(H167="","",IF(I167="No","Do not trade",IF(H167&gt;='Example Checklist'!$B$14,"Pass","Below min")))</f>
        <v/>
      </c>
      <c r="K167" s="39"/>
      <c r="L167" s="31"/>
      <c r="M167" s="35"/>
      <c r="N167" s="36" t="str">
        <f aca="false">IF(AND(ISNUMBER(D167),ISNUMBER(E167),ISNUMBER(G167)),G167*ABS(D167-E167),"")</f>
        <v/>
      </c>
      <c r="O167" s="36" t="str">
        <f aca="false">IF(AND(K167="Yes",ISNUMBER(L167),ISNUMBER(N167)),(L167-D167)*SIGN(D167-E167)*G167-N(M167),"")</f>
        <v/>
      </c>
      <c r="P167" s="37" t="str">
        <f aca="false">IF(ISNUMBER(O167),IF(N167&gt;0,O167/N167,""),"")</f>
        <v/>
      </c>
      <c r="Q167" s="30"/>
    </row>
    <row r="168" customFormat="false" ht="15" hidden="false" customHeight="false" outlineLevel="0" collapsed="false">
      <c r="A168" s="29"/>
      <c r="B168" s="30"/>
      <c r="C168" s="30"/>
      <c r="D168" s="31"/>
      <c r="E168" s="31"/>
      <c r="F168" s="31"/>
      <c r="G168" s="32"/>
      <c r="H168" s="33"/>
      <c r="I168" s="39"/>
      <c r="J168" s="34" t="str">
        <f aca="false">IF(H168="","",IF(I168="No","Do not trade",IF(H168&gt;='Example Checklist'!$B$14,"Pass","Below min")))</f>
        <v/>
      </c>
      <c r="K168" s="39"/>
      <c r="L168" s="31"/>
      <c r="M168" s="35"/>
      <c r="N168" s="36" t="str">
        <f aca="false">IF(AND(ISNUMBER(D168),ISNUMBER(E168),ISNUMBER(G168)),G168*ABS(D168-E168),"")</f>
        <v/>
      </c>
      <c r="O168" s="36" t="str">
        <f aca="false">IF(AND(K168="Yes",ISNUMBER(L168),ISNUMBER(N168)),(L168-D168)*SIGN(D168-E168)*G168-N(M168),"")</f>
        <v/>
      </c>
      <c r="P168" s="37" t="str">
        <f aca="false">IF(ISNUMBER(O168),IF(N168&gt;0,O168/N168,""),"")</f>
        <v/>
      </c>
      <c r="Q168" s="30"/>
    </row>
    <row r="169" customFormat="false" ht="15" hidden="false" customHeight="false" outlineLevel="0" collapsed="false">
      <c r="A169" s="29"/>
      <c r="B169" s="30"/>
      <c r="C169" s="30"/>
      <c r="D169" s="31"/>
      <c r="E169" s="31"/>
      <c r="F169" s="31"/>
      <c r="G169" s="32"/>
      <c r="H169" s="33"/>
      <c r="I169" s="39"/>
      <c r="J169" s="34" t="str">
        <f aca="false">IF(H169="","",IF(I169="No","Do not trade",IF(H169&gt;='Example Checklist'!$B$14,"Pass","Below min")))</f>
        <v/>
      </c>
      <c r="K169" s="39"/>
      <c r="L169" s="31"/>
      <c r="M169" s="35"/>
      <c r="N169" s="36" t="str">
        <f aca="false">IF(AND(ISNUMBER(D169),ISNUMBER(E169),ISNUMBER(G169)),G169*ABS(D169-E169),"")</f>
        <v/>
      </c>
      <c r="O169" s="36" t="str">
        <f aca="false">IF(AND(K169="Yes",ISNUMBER(L169),ISNUMBER(N169)),(L169-D169)*SIGN(D169-E169)*G169-N(M169),"")</f>
        <v/>
      </c>
      <c r="P169" s="37" t="str">
        <f aca="false">IF(ISNUMBER(O169),IF(N169&gt;0,O169/N169,""),"")</f>
        <v/>
      </c>
      <c r="Q169" s="30"/>
    </row>
    <row r="170" customFormat="false" ht="15" hidden="false" customHeight="false" outlineLevel="0" collapsed="false">
      <c r="A170" s="29"/>
      <c r="B170" s="30"/>
      <c r="C170" s="30"/>
      <c r="D170" s="31"/>
      <c r="E170" s="31"/>
      <c r="F170" s="31"/>
      <c r="G170" s="32"/>
      <c r="H170" s="33"/>
      <c r="I170" s="39"/>
      <c r="J170" s="34" t="str">
        <f aca="false">IF(H170="","",IF(I170="No","Do not trade",IF(H170&gt;='Example Checklist'!$B$14,"Pass","Below min")))</f>
        <v/>
      </c>
      <c r="K170" s="39"/>
      <c r="L170" s="31"/>
      <c r="M170" s="35"/>
      <c r="N170" s="36" t="str">
        <f aca="false">IF(AND(ISNUMBER(D170),ISNUMBER(E170),ISNUMBER(G170)),G170*ABS(D170-E170),"")</f>
        <v/>
      </c>
      <c r="O170" s="36" t="str">
        <f aca="false">IF(AND(K170="Yes",ISNUMBER(L170),ISNUMBER(N170)),(L170-D170)*SIGN(D170-E170)*G170-N(M170),"")</f>
        <v/>
      </c>
      <c r="P170" s="37" t="str">
        <f aca="false">IF(ISNUMBER(O170),IF(N170&gt;0,O170/N170,""),"")</f>
        <v/>
      </c>
      <c r="Q170" s="30"/>
    </row>
    <row r="171" customFormat="false" ht="15" hidden="false" customHeight="false" outlineLevel="0" collapsed="false">
      <c r="A171" s="29"/>
      <c r="B171" s="30"/>
      <c r="C171" s="30"/>
      <c r="D171" s="31"/>
      <c r="E171" s="31"/>
      <c r="F171" s="31"/>
      <c r="G171" s="32"/>
      <c r="H171" s="33"/>
      <c r="I171" s="39"/>
      <c r="J171" s="34" t="str">
        <f aca="false">IF(H171="","",IF(I171="No","Do not trade",IF(H171&gt;='Example Checklist'!$B$14,"Pass","Below min")))</f>
        <v/>
      </c>
      <c r="K171" s="39"/>
      <c r="L171" s="31"/>
      <c r="M171" s="35"/>
      <c r="N171" s="36" t="str">
        <f aca="false">IF(AND(ISNUMBER(D171),ISNUMBER(E171),ISNUMBER(G171)),G171*ABS(D171-E171),"")</f>
        <v/>
      </c>
      <c r="O171" s="36" t="str">
        <f aca="false">IF(AND(K171="Yes",ISNUMBER(L171),ISNUMBER(N171)),(L171-D171)*SIGN(D171-E171)*G171-N(M171),"")</f>
        <v/>
      </c>
      <c r="P171" s="37" t="str">
        <f aca="false">IF(ISNUMBER(O171),IF(N171&gt;0,O171/N171,""),"")</f>
        <v/>
      </c>
      <c r="Q171" s="30"/>
    </row>
    <row r="172" customFormat="false" ht="15" hidden="false" customHeight="false" outlineLevel="0" collapsed="false">
      <c r="A172" s="29"/>
      <c r="B172" s="30"/>
      <c r="C172" s="30"/>
      <c r="D172" s="31"/>
      <c r="E172" s="31"/>
      <c r="F172" s="31"/>
      <c r="G172" s="32"/>
      <c r="H172" s="33"/>
      <c r="I172" s="39"/>
      <c r="J172" s="34" t="str">
        <f aca="false">IF(H172="","",IF(I172="No","Do not trade",IF(H172&gt;='Example Checklist'!$B$14,"Pass","Below min")))</f>
        <v/>
      </c>
      <c r="K172" s="39"/>
      <c r="L172" s="31"/>
      <c r="M172" s="35"/>
      <c r="N172" s="36" t="str">
        <f aca="false">IF(AND(ISNUMBER(D172),ISNUMBER(E172),ISNUMBER(G172)),G172*ABS(D172-E172),"")</f>
        <v/>
      </c>
      <c r="O172" s="36" t="str">
        <f aca="false">IF(AND(K172="Yes",ISNUMBER(L172),ISNUMBER(N172)),(L172-D172)*SIGN(D172-E172)*G172-N(M172),"")</f>
        <v/>
      </c>
      <c r="P172" s="37" t="str">
        <f aca="false">IF(ISNUMBER(O172),IF(N172&gt;0,O172/N172,""),"")</f>
        <v/>
      </c>
      <c r="Q172" s="30"/>
    </row>
    <row r="173" customFormat="false" ht="15" hidden="false" customHeight="false" outlineLevel="0" collapsed="false">
      <c r="A173" s="29"/>
      <c r="B173" s="30"/>
      <c r="C173" s="30"/>
      <c r="D173" s="31"/>
      <c r="E173" s="31"/>
      <c r="F173" s="31"/>
      <c r="G173" s="32"/>
      <c r="H173" s="33"/>
      <c r="I173" s="39"/>
      <c r="J173" s="34" t="str">
        <f aca="false">IF(H173="","",IF(I173="No","Do not trade",IF(H173&gt;='Example Checklist'!$B$14,"Pass","Below min")))</f>
        <v/>
      </c>
      <c r="K173" s="39"/>
      <c r="L173" s="31"/>
      <c r="M173" s="35"/>
      <c r="N173" s="36" t="str">
        <f aca="false">IF(AND(ISNUMBER(D173),ISNUMBER(E173),ISNUMBER(G173)),G173*ABS(D173-E173),"")</f>
        <v/>
      </c>
      <c r="O173" s="36" t="str">
        <f aca="false">IF(AND(K173="Yes",ISNUMBER(L173),ISNUMBER(N173)),(L173-D173)*SIGN(D173-E173)*G173-N(M173),"")</f>
        <v/>
      </c>
      <c r="P173" s="37" t="str">
        <f aca="false">IF(ISNUMBER(O173),IF(N173&gt;0,O173/N173,""),"")</f>
        <v/>
      </c>
      <c r="Q173" s="30"/>
    </row>
    <row r="174" customFormat="false" ht="15" hidden="false" customHeight="false" outlineLevel="0" collapsed="false">
      <c r="A174" s="29"/>
      <c r="B174" s="30"/>
      <c r="C174" s="30"/>
      <c r="D174" s="31"/>
      <c r="E174" s="31"/>
      <c r="F174" s="31"/>
      <c r="G174" s="32"/>
      <c r="H174" s="33"/>
      <c r="I174" s="39"/>
      <c r="J174" s="34" t="str">
        <f aca="false">IF(H174="","",IF(I174="No","Do not trade",IF(H174&gt;='Example Checklist'!$B$14,"Pass","Below min")))</f>
        <v/>
      </c>
      <c r="K174" s="39"/>
      <c r="L174" s="31"/>
      <c r="M174" s="35"/>
      <c r="N174" s="36" t="str">
        <f aca="false">IF(AND(ISNUMBER(D174),ISNUMBER(E174),ISNUMBER(G174)),G174*ABS(D174-E174),"")</f>
        <v/>
      </c>
      <c r="O174" s="36" t="str">
        <f aca="false">IF(AND(K174="Yes",ISNUMBER(L174),ISNUMBER(N174)),(L174-D174)*SIGN(D174-E174)*G174-N(M174),"")</f>
        <v/>
      </c>
      <c r="P174" s="37" t="str">
        <f aca="false">IF(ISNUMBER(O174),IF(N174&gt;0,O174/N174,""),"")</f>
        <v/>
      </c>
      <c r="Q174" s="30"/>
    </row>
    <row r="175" customFormat="false" ht="15" hidden="false" customHeight="false" outlineLevel="0" collapsed="false">
      <c r="A175" s="29"/>
      <c r="B175" s="30"/>
      <c r="C175" s="30"/>
      <c r="D175" s="31"/>
      <c r="E175" s="31"/>
      <c r="F175" s="31"/>
      <c r="G175" s="32"/>
      <c r="H175" s="33"/>
      <c r="I175" s="39"/>
      <c r="J175" s="34" t="str">
        <f aca="false">IF(H175="","",IF(I175="No","Do not trade",IF(H175&gt;='Example Checklist'!$B$14,"Pass","Below min")))</f>
        <v/>
      </c>
      <c r="K175" s="39"/>
      <c r="L175" s="31"/>
      <c r="M175" s="35"/>
      <c r="N175" s="36" t="str">
        <f aca="false">IF(AND(ISNUMBER(D175),ISNUMBER(E175),ISNUMBER(G175)),G175*ABS(D175-E175),"")</f>
        <v/>
      </c>
      <c r="O175" s="36" t="str">
        <f aca="false">IF(AND(K175="Yes",ISNUMBER(L175),ISNUMBER(N175)),(L175-D175)*SIGN(D175-E175)*G175-N(M175),"")</f>
        <v/>
      </c>
      <c r="P175" s="37" t="str">
        <f aca="false">IF(ISNUMBER(O175),IF(N175&gt;0,O175/N175,""),"")</f>
        <v/>
      </c>
      <c r="Q175" s="30"/>
    </row>
    <row r="176" customFormat="false" ht="15" hidden="false" customHeight="false" outlineLevel="0" collapsed="false">
      <c r="A176" s="29"/>
      <c r="B176" s="30"/>
      <c r="C176" s="30"/>
      <c r="D176" s="31"/>
      <c r="E176" s="31"/>
      <c r="F176" s="31"/>
      <c r="G176" s="32"/>
      <c r="H176" s="33"/>
      <c r="I176" s="39"/>
      <c r="J176" s="34" t="str">
        <f aca="false">IF(H176="","",IF(I176="No","Do not trade",IF(H176&gt;='Example Checklist'!$B$14,"Pass","Below min")))</f>
        <v/>
      </c>
      <c r="K176" s="39"/>
      <c r="L176" s="31"/>
      <c r="M176" s="35"/>
      <c r="N176" s="36" t="str">
        <f aca="false">IF(AND(ISNUMBER(D176),ISNUMBER(E176),ISNUMBER(G176)),G176*ABS(D176-E176),"")</f>
        <v/>
      </c>
      <c r="O176" s="36" t="str">
        <f aca="false">IF(AND(K176="Yes",ISNUMBER(L176),ISNUMBER(N176)),(L176-D176)*SIGN(D176-E176)*G176-N(M176),"")</f>
        <v/>
      </c>
      <c r="P176" s="37" t="str">
        <f aca="false">IF(ISNUMBER(O176),IF(N176&gt;0,O176/N176,""),"")</f>
        <v/>
      </c>
      <c r="Q176" s="30"/>
    </row>
    <row r="177" customFormat="false" ht="15" hidden="false" customHeight="false" outlineLevel="0" collapsed="false">
      <c r="A177" s="29"/>
      <c r="B177" s="30"/>
      <c r="C177" s="30"/>
      <c r="D177" s="31"/>
      <c r="E177" s="31"/>
      <c r="F177" s="31"/>
      <c r="G177" s="32"/>
      <c r="H177" s="33"/>
      <c r="I177" s="39"/>
      <c r="J177" s="34" t="str">
        <f aca="false">IF(H177="","",IF(I177="No","Do not trade",IF(H177&gt;='Example Checklist'!$B$14,"Pass","Below min")))</f>
        <v/>
      </c>
      <c r="K177" s="39"/>
      <c r="L177" s="31"/>
      <c r="M177" s="35"/>
      <c r="N177" s="36" t="str">
        <f aca="false">IF(AND(ISNUMBER(D177),ISNUMBER(E177),ISNUMBER(G177)),G177*ABS(D177-E177),"")</f>
        <v/>
      </c>
      <c r="O177" s="36" t="str">
        <f aca="false">IF(AND(K177="Yes",ISNUMBER(L177),ISNUMBER(N177)),(L177-D177)*SIGN(D177-E177)*G177-N(M177),"")</f>
        <v/>
      </c>
      <c r="P177" s="37" t="str">
        <f aca="false">IF(ISNUMBER(O177),IF(N177&gt;0,O177/N177,""),"")</f>
        <v/>
      </c>
      <c r="Q177" s="30"/>
    </row>
    <row r="178" customFormat="false" ht="15" hidden="false" customHeight="false" outlineLevel="0" collapsed="false">
      <c r="A178" s="29"/>
      <c r="B178" s="30"/>
      <c r="C178" s="30"/>
      <c r="D178" s="31"/>
      <c r="E178" s="31"/>
      <c r="F178" s="31"/>
      <c r="G178" s="32"/>
      <c r="H178" s="33"/>
      <c r="I178" s="39"/>
      <c r="J178" s="34" t="str">
        <f aca="false">IF(H178="","",IF(I178="No","Do not trade",IF(H178&gt;='Example Checklist'!$B$14,"Pass","Below min")))</f>
        <v/>
      </c>
      <c r="K178" s="39"/>
      <c r="L178" s="31"/>
      <c r="M178" s="35"/>
      <c r="N178" s="36" t="str">
        <f aca="false">IF(AND(ISNUMBER(D178),ISNUMBER(E178),ISNUMBER(G178)),G178*ABS(D178-E178),"")</f>
        <v/>
      </c>
      <c r="O178" s="36" t="str">
        <f aca="false">IF(AND(K178="Yes",ISNUMBER(L178),ISNUMBER(N178)),(L178-D178)*SIGN(D178-E178)*G178-N(M178),"")</f>
        <v/>
      </c>
      <c r="P178" s="37" t="str">
        <f aca="false">IF(ISNUMBER(O178),IF(N178&gt;0,O178/N178,""),"")</f>
        <v/>
      </c>
      <c r="Q178" s="30"/>
    </row>
    <row r="179" customFormat="false" ht="15" hidden="false" customHeight="false" outlineLevel="0" collapsed="false">
      <c r="A179" s="29"/>
      <c r="B179" s="30"/>
      <c r="C179" s="30"/>
      <c r="D179" s="31"/>
      <c r="E179" s="31"/>
      <c r="F179" s="31"/>
      <c r="G179" s="32"/>
      <c r="H179" s="33"/>
      <c r="I179" s="39"/>
      <c r="J179" s="34" t="str">
        <f aca="false">IF(H179="","",IF(I179="No","Do not trade",IF(H179&gt;='Example Checklist'!$B$14,"Pass","Below min")))</f>
        <v/>
      </c>
      <c r="K179" s="39"/>
      <c r="L179" s="31"/>
      <c r="M179" s="35"/>
      <c r="N179" s="36" t="str">
        <f aca="false">IF(AND(ISNUMBER(D179),ISNUMBER(E179),ISNUMBER(G179)),G179*ABS(D179-E179),"")</f>
        <v/>
      </c>
      <c r="O179" s="36" t="str">
        <f aca="false">IF(AND(K179="Yes",ISNUMBER(L179),ISNUMBER(N179)),(L179-D179)*SIGN(D179-E179)*G179-N(M179),"")</f>
        <v/>
      </c>
      <c r="P179" s="37" t="str">
        <f aca="false">IF(ISNUMBER(O179),IF(N179&gt;0,O179/N179,""),"")</f>
        <v/>
      </c>
      <c r="Q179" s="30"/>
    </row>
    <row r="180" customFormat="false" ht="15" hidden="false" customHeight="false" outlineLevel="0" collapsed="false">
      <c r="A180" s="29"/>
      <c r="B180" s="30"/>
      <c r="C180" s="30"/>
      <c r="D180" s="31"/>
      <c r="E180" s="31"/>
      <c r="F180" s="31"/>
      <c r="G180" s="32"/>
      <c r="H180" s="33"/>
      <c r="I180" s="39"/>
      <c r="J180" s="34" t="str">
        <f aca="false">IF(H180="","",IF(I180="No","Do not trade",IF(H180&gt;='Example Checklist'!$B$14,"Pass","Below min")))</f>
        <v/>
      </c>
      <c r="K180" s="39"/>
      <c r="L180" s="31"/>
      <c r="M180" s="35"/>
      <c r="N180" s="36" t="str">
        <f aca="false">IF(AND(ISNUMBER(D180),ISNUMBER(E180),ISNUMBER(G180)),G180*ABS(D180-E180),"")</f>
        <v/>
      </c>
      <c r="O180" s="36" t="str">
        <f aca="false">IF(AND(K180="Yes",ISNUMBER(L180),ISNUMBER(N180)),(L180-D180)*SIGN(D180-E180)*G180-N(M180),"")</f>
        <v/>
      </c>
      <c r="P180" s="37" t="str">
        <f aca="false">IF(ISNUMBER(O180),IF(N180&gt;0,O180/N180,""),"")</f>
        <v/>
      </c>
      <c r="Q180" s="30"/>
    </row>
    <row r="181" customFormat="false" ht="15" hidden="false" customHeight="false" outlineLevel="0" collapsed="false">
      <c r="A181" s="29"/>
      <c r="B181" s="30"/>
      <c r="C181" s="30"/>
      <c r="D181" s="31"/>
      <c r="E181" s="31"/>
      <c r="F181" s="31"/>
      <c r="G181" s="32"/>
      <c r="H181" s="33"/>
      <c r="I181" s="39"/>
      <c r="J181" s="34" t="str">
        <f aca="false">IF(H181="","",IF(I181="No","Do not trade",IF(H181&gt;='Example Checklist'!$B$14,"Pass","Below min")))</f>
        <v/>
      </c>
      <c r="K181" s="39"/>
      <c r="L181" s="31"/>
      <c r="M181" s="35"/>
      <c r="N181" s="36" t="str">
        <f aca="false">IF(AND(ISNUMBER(D181),ISNUMBER(E181),ISNUMBER(G181)),G181*ABS(D181-E181),"")</f>
        <v/>
      </c>
      <c r="O181" s="36" t="str">
        <f aca="false">IF(AND(K181="Yes",ISNUMBER(L181),ISNUMBER(N181)),(L181-D181)*SIGN(D181-E181)*G181-N(M181),"")</f>
        <v/>
      </c>
      <c r="P181" s="37" t="str">
        <f aca="false">IF(ISNUMBER(O181),IF(N181&gt;0,O181/N181,""),"")</f>
        <v/>
      </c>
      <c r="Q181" s="30"/>
    </row>
    <row r="182" customFormat="false" ht="15" hidden="false" customHeight="false" outlineLevel="0" collapsed="false">
      <c r="A182" s="29"/>
      <c r="B182" s="30"/>
      <c r="C182" s="30"/>
      <c r="D182" s="31"/>
      <c r="E182" s="31"/>
      <c r="F182" s="31"/>
      <c r="G182" s="32"/>
      <c r="H182" s="33"/>
      <c r="I182" s="39"/>
      <c r="J182" s="34" t="str">
        <f aca="false">IF(H182="","",IF(I182="No","Do not trade",IF(H182&gt;='Example Checklist'!$B$14,"Pass","Below min")))</f>
        <v/>
      </c>
      <c r="K182" s="39"/>
      <c r="L182" s="31"/>
      <c r="M182" s="35"/>
      <c r="N182" s="36" t="str">
        <f aca="false">IF(AND(ISNUMBER(D182),ISNUMBER(E182),ISNUMBER(G182)),G182*ABS(D182-E182),"")</f>
        <v/>
      </c>
      <c r="O182" s="36" t="str">
        <f aca="false">IF(AND(K182="Yes",ISNUMBER(L182),ISNUMBER(N182)),(L182-D182)*SIGN(D182-E182)*G182-N(M182),"")</f>
        <v/>
      </c>
      <c r="P182" s="37" t="str">
        <f aca="false">IF(ISNUMBER(O182),IF(N182&gt;0,O182/N182,""),"")</f>
        <v/>
      </c>
      <c r="Q182" s="30"/>
    </row>
    <row r="183" customFormat="false" ht="15" hidden="false" customHeight="false" outlineLevel="0" collapsed="false">
      <c r="A183" s="29"/>
      <c r="B183" s="30"/>
      <c r="C183" s="30"/>
      <c r="D183" s="31"/>
      <c r="E183" s="31"/>
      <c r="F183" s="31"/>
      <c r="G183" s="32"/>
      <c r="H183" s="33"/>
      <c r="I183" s="39"/>
      <c r="J183" s="34" t="str">
        <f aca="false">IF(H183="","",IF(I183="No","Do not trade",IF(H183&gt;='Example Checklist'!$B$14,"Pass","Below min")))</f>
        <v/>
      </c>
      <c r="K183" s="39"/>
      <c r="L183" s="31"/>
      <c r="M183" s="35"/>
      <c r="N183" s="36" t="str">
        <f aca="false">IF(AND(ISNUMBER(D183),ISNUMBER(E183),ISNUMBER(G183)),G183*ABS(D183-E183),"")</f>
        <v/>
      </c>
      <c r="O183" s="36" t="str">
        <f aca="false">IF(AND(K183="Yes",ISNUMBER(L183),ISNUMBER(N183)),(L183-D183)*SIGN(D183-E183)*G183-N(M183),"")</f>
        <v/>
      </c>
      <c r="P183" s="37" t="str">
        <f aca="false">IF(ISNUMBER(O183),IF(N183&gt;0,O183/N183,""),"")</f>
        <v/>
      </c>
      <c r="Q183" s="30"/>
    </row>
    <row r="184" customFormat="false" ht="15" hidden="false" customHeight="false" outlineLevel="0" collapsed="false">
      <c r="A184" s="29"/>
      <c r="B184" s="30"/>
      <c r="C184" s="30"/>
      <c r="D184" s="31"/>
      <c r="E184" s="31"/>
      <c r="F184" s="31"/>
      <c r="G184" s="32"/>
      <c r="H184" s="33"/>
      <c r="I184" s="39"/>
      <c r="J184" s="34" t="str">
        <f aca="false">IF(H184="","",IF(I184="No","Do not trade",IF(H184&gt;='Example Checklist'!$B$14,"Pass","Below min")))</f>
        <v/>
      </c>
      <c r="K184" s="39"/>
      <c r="L184" s="31"/>
      <c r="M184" s="35"/>
      <c r="N184" s="36" t="str">
        <f aca="false">IF(AND(ISNUMBER(D184),ISNUMBER(E184),ISNUMBER(G184)),G184*ABS(D184-E184),"")</f>
        <v/>
      </c>
      <c r="O184" s="36" t="str">
        <f aca="false">IF(AND(K184="Yes",ISNUMBER(L184),ISNUMBER(N184)),(L184-D184)*SIGN(D184-E184)*G184-N(M184),"")</f>
        <v/>
      </c>
      <c r="P184" s="37" t="str">
        <f aca="false">IF(ISNUMBER(O184),IF(N184&gt;0,O184/N184,""),"")</f>
        <v/>
      </c>
      <c r="Q184" s="30"/>
    </row>
    <row r="185" customFormat="false" ht="15" hidden="false" customHeight="false" outlineLevel="0" collapsed="false">
      <c r="A185" s="29"/>
      <c r="B185" s="30"/>
      <c r="C185" s="30"/>
      <c r="D185" s="31"/>
      <c r="E185" s="31"/>
      <c r="F185" s="31"/>
      <c r="G185" s="32"/>
      <c r="H185" s="33"/>
      <c r="I185" s="39"/>
      <c r="J185" s="34" t="str">
        <f aca="false">IF(H185="","",IF(I185="No","Do not trade",IF(H185&gt;='Example Checklist'!$B$14,"Pass","Below min")))</f>
        <v/>
      </c>
      <c r="K185" s="39"/>
      <c r="L185" s="31"/>
      <c r="M185" s="35"/>
      <c r="N185" s="36" t="str">
        <f aca="false">IF(AND(ISNUMBER(D185),ISNUMBER(E185),ISNUMBER(G185)),G185*ABS(D185-E185),"")</f>
        <v/>
      </c>
      <c r="O185" s="36" t="str">
        <f aca="false">IF(AND(K185="Yes",ISNUMBER(L185),ISNUMBER(N185)),(L185-D185)*SIGN(D185-E185)*G185-N(M185),"")</f>
        <v/>
      </c>
      <c r="P185" s="37" t="str">
        <f aca="false">IF(ISNUMBER(O185),IF(N185&gt;0,O185/N185,""),"")</f>
        <v/>
      </c>
      <c r="Q185" s="30"/>
    </row>
    <row r="186" customFormat="false" ht="15" hidden="false" customHeight="false" outlineLevel="0" collapsed="false">
      <c r="A186" s="29"/>
      <c r="B186" s="30"/>
      <c r="C186" s="30"/>
      <c r="D186" s="31"/>
      <c r="E186" s="31"/>
      <c r="F186" s="31"/>
      <c r="G186" s="32"/>
      <c r="H186" s="33"/>
      <c r="I186" s="39"/>
      <c r="J186" s="34" t="str">
        <f aca="false">IF(H186="","",IF(I186="No","Do not trade",IF(H186&gt;='Example Checklist'!$B$14,"Pass","Below min")))</f>
        <v/>
      </c>
      <c r="K186" s="39"/>
      <c r="L186" s="31"/>
      <c r="M186" s="35"/>
      <c r="N186" s="36" t="str">
        <f aca="false">IF(AND(ISNUMBER(D186),ISNUMBER(E186),ISNUMBER(G186)),G186*ABS(D186-E186),"")</f>
        <v/>
      </c>
      <c r="O186" s="36" t="str">
        <f aca="false">IF(AND(K186="Yes",ISNUMBER(L186),ISNUMBER(N186)),(L186-D186)*SIGN(D186-E186)*G186-N(M186),"")</f>
        <v/>
      </c>
      <c r="P186" s="37" t="str">
        <f aca="false">IF(ISNUMBER(O186),IF(N186&gt;0,O186/N186,""),"")</f>
        <v/>
      </c>
      <c r="Q186" s="30"/>
    </row>
    <row r="187" customFormat="false" ht="15" hidden="false" customHeight="false" outlineLevel="0" collapsed="false">
      <c r="A187" s="29"/>
      <c r="B187" s="30"/>
      <c r="C187" s="30"/>
      <c r="D187" s="31"/>
      <c r="E187" s="31"/>
      <c r="F187" s="31"/>
      <c r="G187" s="32"/>
      <c r="H187" s="33"/>
      <c r="I187" s="39"/>
      <c r="J187" s="34" t="str">
        <f aca="false">IF(H187="","",IF(I187="No","Do not trade",IF(H187&gt;='Example Checklist'!$B$14,"Pass","Below min")))</f>
        <v/>
      </c>
      <c r="K187" s="39"/>
      <c r="L187" s="31"/>
      <c r="M187" s="35"/>
      <c r="N187" s="36" t="str">
        <f aca="false">IF(AND(ISNUMBER(D187),ISNUMBER(E187),ISNUMBER(G187)),G187*ABS(D187-E187),"")</f>
        <v/>
      </c>
      <c r="O187" s="36" t="str">
        <f aca="false">IF(AND(K187="Yes",ISNUMBER(L187),ISNUMBER(N187)),(L187-D187)*SIGN(D187-E187)*G187-N(M187),"")</f>
        <v/>
      </c>
      <c r="P187" s="37" t="str">
        <f aca="false">IF(ISNUMBER(O187),IF(N187&gt;0,O187/N187,""),"")</f>
        <v/>
      </c>
      <c r="Q187" s="30"/>
    </row>
    <row r="188" customFormat="false" ht="15" hidden="false" customHeight="false" outlineLevel="0" collapsed="false">
      <c r="A188" s="29"/>
      <c r="B188" s="30"/>
      <c r="C188" s="30"/>
      <c r="D188" s="31"/>
      <c r="E188" s="31"/>
      <c r="F188" s="31"/>
      <c r="G188" s="32"/>
      <c r="H188" s="33"/>
      <c r="I188" s="39"/>
      <c r="J188" s="34" t="str">
        <f aca="false">IF(H188="","",IF(I188="No","Do not trade",IF(H188&gt;='Example Checklist'!$B$14,"Pass","Below min")))</f>
        <v/>
      </c>
      <c r="K188" s="39"/>
      <c r="L188" s="31"/>
      <c r="M188" s="35"/>
      <c r="N188" s="36" t="str">
        <f aca="false">IF(AND(ISNUMBER(D188),ISNUMBER(E188),ISNUMBER(G188)),G188*ABS(D188-E188),"")</f>
        <v/>
      </c>
      <c r="O188" s="36" t="str">
        <f aca="false">IF(AND(K188="Yes",ISNUMBER(L188),ISNUMBER(N188)),(L188-D188)*SIGN(D188-E188)*G188-N(M188),"")</f>
        <v/>
      </c>
      <c r="P188" s="37" t="str">
        <f aca="false">IF(ISNUMBER(O188),IF(N188&gt;0,O188/N188,""),"")</f>
        <v/>
      </c>
      <c r="Q188" s="30"/>
    </row>
    <row r="189" customFormat="false" ht="15" hidden="false" customHeight="false" outlineLevel="0" collapsed="false">
      <c r="A189" s="29"/>
      <c r="B189" s="30"/>
      <c r="C189" s="30"/>
      <c r="D189" s="31"/>
      <c r="E189" s="31"/>
      <c r="F189" s="31"/>
      <c r="G189" s="32"/>
      <c r="H189" s="33"/>
      <c r="I189" s="39"/>
      <c r="J189" s="34" t="str">
        <f aca="false">IF(H189="","",IF(I189="No","Do not trade",IF(H189&gt;='Example Checklist'!$B$14,"Pass","Below min")))</f>
        <v/>
      </c>
      <c r="K189" s="39"/>
      <c r="L189" s="31"/>
      <c r="M189" s="35"/>
      <c r="N189" s="36" t="str">
        <f aca="false">IF(AND(ISNUMBER(D189),ISNUMBER(E189),ISNUMBER(G189)),G189*ABS(D189-E189),"")</f>
        <v/>
      </c>
      <c r="O189" s="36" t="str">
        <f aca="false">IF(AND(K189="Yes",ISNUMBER(L189),ISNUMBER(N189)),(L189-D189)*SIGN(D189-E189)*G189-N(M189),"")</f>
        <v/>
      </c>
      <c r="P189" s="37" t="str">
        <f aca="false">IF(ISNUMBER(O189),IF(N189&gt;0,O189/N189,""),"")</f>
        <v/>
      </c>
      <c r="Q189" s="30"/>
    </row>
    <row r="190" customFormat="false" ht="15" hidden="false" customHeight="false" outlineLevel="0" collapsed="false">
      <c r="A190" s="29"/>
      <c r="B190" s="30"/>
      <c r="C190" s="30"/>
      <c r="D190" s="31"/>
      <c r="E190" s="31"/>
      <c r="F190" s="31"/>
      <c r="G190" s="32"/>
      <c r="H190" s="33"/>
      <c r="I190" s="39"/>
      <c r="J190" s="34" t="str">
        <f aca="false">IF(H190="","",IF(I190="No","Do not trade",IF(H190&gt;='Example Checklist'!$B$14,"Pass","Below min")))</f>
        <v/>
      </c>
      <c r="K190" s="39"/>
      <c r="L190" s="31"/>
      <c r="M190" s="35"/>
      <c r="N190" s="36" t="str">
        <f aca="false">IF(AND(ISNUMBER(D190),ISNUMBER(E190),ISNUMBER(G190)),G190*ABS(D190-E190),"")</f>
        <v/>
      </c>
      <c r="O190" s="36" t="str">
        <f aca="false">IF(AND(K190="Yes",ISNUMBER(L190),ISNUMBER(N190)),(L190-D190)*SIGN(D190-E190)*G190-N(M190),"")</f>
        <v/>
      </c>
      <c r="P190" s="37" t="str">
        <f aca="false">IF(ISNUMBER(O190),IF(N190&gt;0,O190/N190,""),"")</f>
        <v/>
      </c>
      <c r="Q190" s="30"/>
    </row>
    <row r="191" customFormat="false" ht="15" hidden="false" customHeight="false" outlineLevel="0" collapsed="false">
      <c r="A191" s="29"/>
      <c r="B191" s="30"/>
      <c r="C191" s="30"/>
      <c r="D191" s="31"/>
      <c r="E191" s="31"/>
      <c r="F191" s="31"/>
      <c r="G191" s="32"/>
      <c r="H191" s="33"/>
      <c r="I191" s="39"/>
      <c r="J191" s="34" t="str">
        <f aca="false">IF(H191="","",IF(I191="No","Do not trade",IF(H191&gt;='Example Checklist'!$B$14,"Pass","Below min")))</f>
        <v/>
      </c>
      <c r="K191" s="39"/>
      <c r="L191" s="31"/>
      <c r="M191" s="35"/>
      <c r="N191" s="36" t="str">
        <f aca="false">IF(AND(ISNUMBER(D191),ISNUMBER(E191),ISNUMBER(G191)),G191*ABS(D191-E191),"")</f>
        <v/>
      </c>
      <c r="O191" s="36" t="str">
        <f aca="false">IF(AND(K191="Yes",ISNUMBER(L191),ISNUMBER(N191)),(L191-D191)*SIGN(D191-E191)*G191-N(M191),"")</f>
        <v/>
      </c>
      <c r="P191" s="37" t="str">
        <f aca="false">IF(ISNUMBER(O191),IF(N191&gt;0,O191/N191,""),"")</f>
        <v/>
      </c>
      <c r="Q191" s="30"/>
    </row>
    <row r="192" customFormat="false" ht="15" hidden="false" customHeight="false" outlineLevel="0" collapsed="false">
      <c r="A192" s="29"/>
      <c r="B192" s="30"/>
      <c r="C192" s="30"/>
      <c r="D192" s="31"/>
      <c r="E192" s="31"/>
      <c r="F192" s="31"/>
      <c r="G192" s="32"/>
      <c r="H192" s="33"/>
      <c r="I192" s="39"/>
      <c r="J192" s="34" t="str">
        <f aca="false">IF(H192="","",IF(I192="No","Do not trade",IF(H192&gt;='Example Checklist'!$B$14,"Pass","Below min")))</f>
        <v/>
      </c>
      <c r="K192" s="39"/>
      <c r="L192" s="31"/>
      <c r="M192" s="35"/>
      <c r="N192" s="36" t="str">
        <f aca="false">IF(AND(ISNUMBER(D192),ISNUMBER(E192),ISNUMBER(G192)),G192*ABS(D192-E192),"")</f>
        <v/>
      </c>
      <c r="O192" s="36" t="str">
        <f aca="false">IF(AND(K192="Yes",ISNUMBER(L192),ISNUMBER(N192)),(L192-D192)*SIGN(D192-E192)*G192-N(M192),"")</f>
        <v/>
      </c>
      <c r="P192" s="37" t="str">
        <f aca="false">IF(ISNUMBER(O192),IF(N192&gt;0,O192/N192,""),"")</f>
        <v/>
      </c>
      <c r="Q192" s="30"/>
    </row>
    <row r="193" customFormat="false" ht="15" hidden="false" customHeight="false" outlineLevel="0" collapsed="false">
      <c r="A193" s="29"/>
      <c r="B193" s="30"/>
      <c r="C193" s="30"/>
      <c r="D193" s="31"/>
      <c r="E193" s="31"/>
      <c r="F193" s="31"/>
      <c r="G193" s="32"/>
      <c r="H193" s="33"/>
      <c r="I193" s="39"/>
      <c r="J193" s="34" t="str">
        <f aca="false">IF(H193="","",IF(I193="No","Do not trade",IF(H193&gt;='Example Checklist'!$B$14,"Pass","Below min")))</f>
        <v/>
      </c>
      <c r="K193" s="39"/>
      <c r="L193" s="31"/>
      <c r="M193" s="35"/>
      <c r="N193" s="36" t="str">
        <f aca="false">IF(AND(ISNUMBER(D193),ISNUMBER(E193),ISNUMBER(G193)),G193*ABS(D193-E193),"")</f>
        <v/>
      </c>
      <c r="O193" s="36" t="str">
        <f aca="false">IF(AND(K193="Yes",ISNUMBER(L193),ISNUMBER(N193)),(L193-D193)*SIGN(D193-E193)*G193-N(M193),"")</f>
        <v/>
      </c>
      <c r="P193" s="37" t="str">
        <f aca="false">IF(ISNUMBER(O193),IF(N193&gt;0,O193/N193,""),"")</f>
        <v/>
      </c>
      <c r="Q193" s="30"/>
    </row>
    <row r="194" customFormat="false" ht="15" hidden="false" customHeight="false" outlineLevel="0" collapsed="false">
      <c r="A194" s="29"/>
      <c r="B194" s="30"/>
      <c r="C194" s="30"/>
      <c r="D194" s="31"/>
      <c r="E194" s="31"/>
      <c r="F194" s="31"/>
      <c r="G194" s="32"/>
      <c r="H194" s="33"/>
      <c r="I194" s="39"/>
      <c r="J194" s="34" t="str">
        <f aca="false">IF(H194="","",IF(I194="No","Do not trade",IF(H194&gt;='Example Checklist'!$B$14,"Pass","Below min")))</f>
        <v/>
      </c>
      <c r="K194" s="39"/>
      <c r="L194" s="31"/>
      <c r="M194" s="35"/>
      <c r="N194" s="36" t="str">
        <f aca="false">IF(AND(ISNUMBER(D194),ISNUMBER(E194),ISNUMBER(G194)),G194*ABS(D194-E194),"")</f>
        <v/>
      </c>
      <c r="O194" s="36" t="str">
        <f aca="false">IF(AND(K194="Yes",ISNUMBER(L194),ISNUMBER(N194)),(L194-D194)*SIGN(D194-E194)*G194-N(M194),"")</f>
        <v/>
      </c>
      <c r="P194" s="37" t="str">
        <f aca="false">IF(ISNUMBER(O194),IF(N194&gt;0,O194/N194,""),"")</f>
        <v/>
      </c>
      <c r="Q194" s="30"/>
    </row>
    <row r="195" customFormat="false" ht="15" hidden="false" customHeight="false" outlineLevel="0" collapsed="false">
      <c r="A195" s="29"/>
      <c r="B195" s="30"/>
      <c r="C195" s="30"/>
      <c r="D195" s="31"/>
      <c r="E195" s="31"/>
      <c r="F195" s="31"/>
      <c r="G195" s="32"/>
      <c r="H195" s="33"/>
      <c r="I195" s="39"/>
      <c r="J195" s="34" t="str">
        <f aca="false">IF(H195="","",IF(I195="No","Do not trade",IF(H195&gt;='Example Checklist'!$B$14,"Pass","Below min")))</f>
        <v/>
      </c>
      <c r="K195" s="39"/>
      <c r="L195" s="31"/>
      <c r="M195" s="35"/>
      <c r="N195" s="36" t="str">
        <f aca="false">IF(AND(ISNUMBER(D195),ISNUMBER(E195),ISNUMBER(G195)),G195*ABS(D195-E195),"")</f>
        <v/>
      </c>
      <c r="O195" s="36" t="str">
        <f aca="false">IF(AND(K195="Yes",ISNUMBER(L195),ISNUMBER(N195)),(L195-D195)*SIGN(D195-E195)*G195-N(M195),"")</f>
        <v/>
      </c>
      <c r="P195" s="37" t="str">
        <f aca="false">IF(ISNUMBER(O195),IF(N195&gt;0,O195/N195,""),"")</f>
        <v/>
      </c>
      <c r="Q195" s="30"/>
    </row>
    <row r="196" customFormat="false" ht="15" hidden="false" customHeight="false" outlineLevel="0" collapsed="false">
      <c r="A196" s="29"/>
      <c r="B196" s="30"/>
      <c r="C196" s="30"/>
      <c r="D196" s="31"/>
      <c r="E196" s="31"/>
      <c r="F196" s="31"/>
      <c r="G196" s="32"/>
      <c r="H196" s="33"/>
      <c r="I196" s="39"/>
      <c r="J196" s="34" t="str">
        <f aca="false">IF(H196="","",IF(I196="No","Do not trade",IF(H196&gt;='Example Checklist'!$B$14,"Pass","Below min")))</f>
        <v/>
      </c>
      <c r="K196" s="39"/>
      <c r="L196" s="31"/>
      <c r="M196" s="35"/>
      <c r="N196" s="36" t="str">
        <f aca="false">IF(AND(ISNUMBER(D196),ISNUMBER(E196),ISNUMBER(G196)),G196*ABS(D196-E196),"")</f>
        <v/>
      </c>
      <c r="O196" s="36" t="str">
        <f aca="false">IF(AND(K196="Yes",ISNUMBER(L196),ISNUMBER(N196)),(L196-D196)*SIGN(D196-E196)*G196-N(M196),"")</f>
        <v/>
      </c>
      <c r="P196" s="37" t="str">
        <f aca="false">IF(ISNUMBER(O196),IF(N196&gt;0,O196/N196,""),"")</f>
        <v/>
      </c>
      <c r="Q196" s="30"/>
    </row>
    <row r="197" customFormat="false" ht="15" hidden="false" customHeight="false" outlineLevel="0" collapsed="false">
      <c r="A197" s="29"/>
      <c r="B197" s="30"/>
      <c r="C197" s="30"/>
      <c r="D197" s="31"/>
      <c r="E197" s="31"/>
      <c r="F197" s="31"/>
      <c r="G197" s="32"/>
      <c r="H197" s="33"/>
      <c r="I197" s="39"/>
      <c r="J197" s="34" t="str">
        <f aca="false">IF(H197="","",IF(I197="No","Do not trade",IF(H197&gt;='Example Checklist'!$B$14,"Pass","Below min")))</f>
        <v/>
      </c>
      <c r="K197" s="39"/>
      <c r="L197" s="31"/>
      <c r="M197" s="35"/>
      <c r="N197" s="36" t="str">
        <f aca="false">IF(AND(ISNUMBER(D197),ISNUMBER(E197),ISNUMBER(G197)),G197*ABS(D197-E197),"")</f>
        <v/>
      </c>
      <c r="O197" s="36" t="str">
        <f aca="false">IF(AND(K197="Yes",ISNUMBER(L197),ISNUMBER(N197)),(L197-D197)*SIGN(D197-E197)*G197-N(M197),"")</f>
        <v/>
      </c>
      <c r="P197" s="37" t="str">
        <f aca="false">IF(ISNUMBER(O197),IF(N197&gt;0,O197/N197,""),"")</f>
        <v/>
      </c>
      <c r="Q197" s="30"/>
    </row>
    <row r="198" customFormat="false" ht="15" hidden="false" customHeight="false" outlineLevel="0" collapsed="false">
      <c r="A198" s="29"/>
      <c r="B198" s="30"/>
      <c r="C198" s="30"/>
      <c r="D198" s="31"/>
      <c r="E198" s="31"/>
      <c r="F198" s="31"/>
      <c r="G198" s="32"/>
      <c r="H198" s="33"/>
      <c r="I198" s="39"/>
      <c r="J198" s="34" t="str">
        <f aca="false">IF(H198="","",IF(I198="No","Do not trade",IF(H198&gt;='Example Checklist'!$B$14,"Pass","Below min")))</f>
        <v/>
      </c>
      <c r="K198" s="39"/>
      <c r="L198" s="31"/>
      <c r="M198" s="35"/>
      <c r="N198" s="36" t="str">
        <f aca="false">IF(AND(ISNUMBER(D198),ISNUMBER(E198),ISNUMBER(G198)),G198*ABS(D198-E198),"")</f>
        <v/>
      </c>
      <c r="O198" s="36" t="str">
        <f aca="false">IF(AND(K198="Yes",ISNUMBER(L198),ISNUMBER(N198)),(L198-D198)*SIGN(D198-E198)*G198-N(M198),"")</f>
        <v/>
      </c>
      <c r="P198" s="37" t="str">
        <f aca="false">IF(ISNUMBER(O198),IF(N198&gt;0,O198/N198,""),"")</f>
        <v/>
      </c>
      <c r="Q198" s="30"/>
    </row>
    <row r="199" customFormat="false" ht="15" hidden="false" customHeight="false" outlineLevel="0" collapsed="false">
      <c r="A199" s="29"/>
      <c r="B199" s="30"/>
      <c r="C199" s="30"/>
      <c r="D199" s="31"/>
      <c r="E199" s="31"/>
      <c r="F199" s="31"/>
      <c r="G199" s="32"/>
      <c r="H199" s="33"/>
      <c r="I199" s="39"/>
      <c r="J199" s="34" t="str">
        <f aca="false">IF(H199="","",IF(I199="No","Do not trade",IF(H199&gt;='Example Checklist'!$B$14,"Pass","Below min")))</f>
        <v/>
      </c>
      <c r="K199" s="39"/>
      <c r="L199" s="31"/>
      <c r="M199" s="35"/>
      <c r="N199" s="36" t="str">
        <f aca="false">IF(AND(ISNUMBER(D199),ISNUMBER(E199),ISNUMBER(G199)),G199*ABS(D199-E199),"")</f>
        <v/>
      </c>
      <c r="O199" s="36" t="str">
        <f aca="false">IF(AND(K199="Yes",ISNUMBER(L199),ISNUMBER(N199)),(L199-D199)*SIGN(D199-E199)*G199-N(M199),"")</f>
        <v/>
      </c>
      <c r="P199" s="37" t="str">
        <f aca="false">IF(ISNUMBER(O199),IF(N199&gt;0,O199/N199,""),"")</f>
        <v/>
      </c>
      <c r="Q199" s="30"/>
    </row>
    <row r="200" customFormat="false" ht="15" hidden="false" customHeight="false" outlineLevel="0" collapsed="false">
      <c r="A200" s="29"/>
      <c r="B200" s="30"/>
      <c r="C200" s="30"/>
      <c r="D200" s="31"/>
      <c r="E200" s="31"/>
      <c r="F200" s="31"/>
      <c r="G200" s="32"/>
      <c r="H200" s="33"/>
      <c r="I200" s="39"/>
      <c r="J200" s="34" t="str">
        <f aca="false">IF(H200="","",IF(I200="No","Do not trade",IF(H200&gt;='Example Checklist'!$B$14,"Pass","Below min")))</f>
        <v/>
      </c>
      <c r="K200" s="39"/>
      <c r="L200" s="31"/>
      <c r="M200" s="35"/>
      <c r="N200" s="36" t="str">
        <f aca="false">IF(AND(ISNUMBER(D200),ISNUMBER(E200),ISNUMBER(G200)),G200*ABS(D200-E200),"")</f>
        <v/>
      </c>
      <c r="O200" s="36" t="str">
        <f aca="false">IF(AND(K200="Yes",ISNUMBER(L200),ISNUMBER(N200)),(L200-D200)*SIGN(D200-E200)*G200-N(M200),"")</f>
        <v/>
      </c>
      <c r="P200" s="37" t="str">
        <f aca="false">IF(ISNUMBER(O200),IF(N200&gt;0,O200/N200,""),"")</f>
        <v/>
      </c>
      <c r="Q200" s="30"/>
    </row>
    <row r="201" customFormat="false" ht="15" hidden="false" customHeight="false" outlineLevel="0" collapsed="false">
      <c r="A201" s="29"/>
      <c r="B201" s="30"/>
      <c r="C201" s="30"/>
      <c r="D201" s="31"/>
      <c r="E201" s="31"/>
      <c r="F201" s="31"/>
      <c r="G201" s="32"/>
      <c r="H201" s="33"/>
      <c r="I201" s="39"/>
      <c r="J201" s="34" t="str">
        <f aca="false">IF(H201="","",IF(I201="No","Do not trade",IF(H201&gt;='Example Checklist'!$B$14,"Pass","Below min")))</f>
        <v/>
      </c>
      <c r="K201" s="39"/>
      <c r="L201" s="31"/>
      <c r="M201" s="35"/>
      <c r="N201" s="36" t="str">
        <f aca="false">IF(AND(ISNUMBER(D201),ISNUMBER(E201),ISNUMBER(G201)),G201*ABS(D201-E201),"")</f>
        <v/>
      </c>
      <c r="O201" s="36" t="str">
        <f aca="false">IF(AND(K201="Yes",ISNUMBER(L201),ISNUMBER(N201)),(L201-D201)*SIGN(D201-E201)*G201-N(M201),"")</f>
        <v/>
      </c>
      <c r="P201" s="37" t="str">
        <f aca="false">IF(ISNUMBER(O201),IF(N201&gt;0,O201/N201,""),"")</f>
        <v/>
      </c>
      <c r="Q201" s="30"/>
    </row>
    <row r="202" customFormat="false" ht="15" hidden="false" customHeight="false" outlineLevel="0" collapsed="false">
      <c r="A202" s="29"/>
      <c r="B202" s="30"/>
      <c r="C202" s="30"/>
      <c r="D202" s="31"/>
      <c r="E202" s="31"/>
      <c r="F202" s="31"/>
      <c r="G202" s="32"/>
      <c r="H202" s="33"/>
      <c r="I202" s="39"/>
      <c r="J202" s="34" t="str">
        <f aca="false">IF(H202="","",IF(I202="No","Do not trade",IF(H202&gt;='Example Checklist'!$B$14,"Pass","Below min")))</f>
        <v/>
      </c>
      <c r="K202" s="39"/>
      <c r="L202" s="31"/>
      <c r="M202" s="35"/>
      <c r="N202" s="36" t="str">
        <f aca="false">IF(AND(ISNUMBER(D202),ISNUMBER(E202),ISNUMBER(G202)),G202*ABS(D202-E202),"")</f>
        <v/>
      </c>
      <c r="O202" s="36" t="str">
        <f aca="false">IF(AND(K202="Yes",ISNUMBER(L202),ISNUMBER(N202)),(L202-D202)*SIGN(D202-E202)*G202-N(M202),"")</f>
        <v/>
      </c>
      <c r="P202" s="37" t="str">
        <f aca="false">IF(ISNUMBER(O202),IF(N202&gt;0,O202/N202,""),"")</f>
        <v/>
      </c>
      <c r="Q202" s="30"/>
    </row>
    <row r="203" customFormat="false" ht="15" hidden="false" customHeight="false" outlineLevel="0" collapsed="false">
      <c r="A203" s="29"/>
      <c r="B203" s="30"/>
      <c r="C203" s="30"/>
      <c r="D203" s="31"/>
      <c r="E203" s="31"/>
      <c r="F203" s="31"/>
      <c r="G203" s="32"/>
      <c r="H203" s="33"/>
      <c r="I203" s="39"/>
      <c r="J203" s="34" t="str">
        <f aca="false">IF(H203="","",IF(I203="No","Do not trade",IF(H203&gt;='Example Checklist'!$B$14,"Pass","Below min")))</f>
        <v/>
      </c>
      <c r="K203" s="39"/>
      <c r="L203" s="31"/>
      <c r="M203" s="35"/>
      <c r="N203" s="36" t="str">
        <f aca="false">IF(AND(ISNUMBER(D203),ISNUMBER(E203),ISNUMBER(G203)),G203*ABS(D203-E203),"")</f>
        <v/>
      </c>
      <c r="O203" s="36" t="str">
        <f aca="false">IF(AND(K203="Yes",ISNUMBER(L203),ISNUMBER(N203)),(L203-D203)*SIGN(D203-E203)*G203-N(M203),"")</f>
        <v/>
      </c>
      <c r="P203" s="37" t="str">
        <f aca="false">IF(ISNUMBER(O203),IF(N203&gt;0,O203/N203,""),"")</f>
        <v/>
      </c>
      <c r="Q203" s="30"/>
    </row>
    <row r="204" customFormat="false" ht="15" hidden="false" customHeight="false" outlineLevel="0" collapsed="false">
      <c r="A204" s="29"/>
      <c r="B204" s="30"/>
      <c r="C204" s="30"/>
      <c r="D204" s="31"/>
      <c r="E204" s="31"/>
      <c r="F204" s="31"/>
      <c r="G204" s="32"/>
      <c r="H204" s="33"/>
      <c r="I204" s="39"/>
      <c r="J204" s="34" t="str">
        <f aca="false">IF(H204="","",IF(I204="No","Do not trade",IF(H204&gt;='Example Checklist'!$B$14,"Pass","Below min")))</f>
        <v/>
      </c>
      <c r="K204" s="39"/>
      <c r="L204" s="31"/>
      <c r="M204" s="35"/>
      <c r="N204" s="36" t="str">
        <f aca="false">IF(AND(ISNUMBER(D204),ISNUMBER(E204),ISNUMBER(G204)),G204*ABS(D204-E204),"")</f>
        <v/>
      </c>
      <c r="O204" s="36" t="str">
        <f aca="false">IF(AND(K204="Yes",ISNUMBER(L204),ISNUMBER(N204)),(L204-D204)*SIGN(D204-E204)*G204-N(M204),"")</f>
        <v/>
      </c>
      <c r="P204" s="37" t="str">
        <f aca="false">IF(ISNUMBER(O204),IF(N204&gt;0,O204/N204,""),"")</f>
        <v/>
      </c>
      <c r="Q204" s="30"/>
    </row>
    <row r="205" customFormat="false" ht="15" hidden="false" customHeight="false" outlineLevel="0" collapsed="false">
      <c r="A205" s="29"/>
      <c r="B205" s="30"/>
      <c r="C205" s="30"/>
      <c r="D205" s="31"/>
      <c r="E205" s="31"/>
      <c r="F205" s="31"/>
      <c r="G205" s="32"/>
      <c r="H205" s="33"/>
      <c r="I205" s="39"/>
      <c r="J205" s="34" t="str">
        <f aca="false">IF(H205="","",IF(I205="No","Do not trade",IF(H205&gt;='Example Checklist'!$B$14,"Pass","Below min")))</f>
        <v/>
      </c>
      <c r="K205" s="39"/>
      <c r="L205" s="31"/>
      <c r="M205" s="35"/>
      <c r="N205" s="36" t="str">
        <f aca="false">IF(AND(ISNUMBER(D205),ISNUMBER(E205),ISNUMBER(G205)),G205*ABS(D205-E205),"")</f>
        <v/>
      </c>
      <c r="O205" s="36" t="str">
        <f aca="false">IF(AND(K205="Yes",ISNUMBER(L205),ISNUMBER(N205)),(L205-D205)*SIGN(D205-E205)*G205-N(M205),"")</f>
        <v/>
      </c>
      <c r="P205" s="37" t="str">
        <f aca="false">IF(ISNUMBER(O205),IF(N205&gt;0,O205/N205,""),"")</f>
        <v/>
      </c>
      <c r="Q205" s="30"/>
    </row>
    <row r="206" customFormat="false" ht="15" hidden="false" customHeight="false" outlineLevel="0" collapsed="false">
      <c r="A206" s="29"/>
      <c r="B206" s="30"/>
      <c r="C206" s="30"/>
      <c r="D206" s="31"/>
      <c r="E206" s="31"/>
      <c r="F206" s="31"/>
      <c r="G206" s="32"/>
      <c r="H206" s="33"/>
      <c r="I206" s="39"/>
      <c r="J206" s="34" t="str">
        <f aca="false">IF(H206="","",IF(I206="No","Do not trade",IF(H206&gt;='Example Checklist'!$B$14,"Pass","Below min")))</f>
        <v/>
      </c>
      <c r="K206" s="39"/>
      <c r="L206" s="31"/>
      <c r="M206" s="35"/>
      <c r="N206" s="36" t="str">
        <f aca="false">IF(AND(ISNUMBER(D206),ISNUMBER(E206),ISNUMBER(G206)),G206*ABS(D206-E206),"")</f>
        <v/>
      </c>
      <c r="O206" s="36" t="str">
        <f aca="false">IF(AND(K206="Yes",ISNUMBER(L206),ISNUMBER(N206)),(L206-D206)*SIGN(D206-E206)*G206-N(M206),"")</f>
        <v/>
      </c>
      <c r="P206" s="37" t="str">
        <f aca="false">IF(ISNUMBER(O206),IF(N206&gt;0,O206/N206,""),"")</f>
        <v/>
      </c>
      <c r="Q206" s="30"/>
    </row>
    <row r="207" customFormat="false" ht="15" hidden="false" customHeight="false" outlineLevel="0" collapsed="false">
      <c r="A207" s="29"/>
      <c r="B207" s="30"/>
      <c r="C207" s="30"/>
      <c r="D207" s="31"/>
      <c r="E207" s="31"/>
      <c r="F207" s="31"/>
      <c r="G207" s="32"/>
      <c r="H207" s="33"/>
      <c r="I207" s="39"/>
      <c r="J207" s="34" t="str">
        <f aca="false">IF(H207="","",IF(I207="No","Do not trade",IF(H207&gt;='Example Checklist'!$B$14,"Pass","Below min")))</f>
        <v/>
      </c>
      <c r="K207" s="39"/>
      <c r="L207" s="31"/>
      <c r="M207" s="35"/>
      <c r="N207" s="36" t="str">
        <f aca="false">IF(AND(ISNUMBER(D207),ISNUMBER(E207),ISNUMBER(G207)),G207*ABS(D207-E207),"")</f>
        <v/>
      </c>
      <c r="O207" s="36" t="str">
        <f aca="false">IF(AND(K207="Yes",ISNUMBER(L207),ISNUMBER(N207)),(L207-D207)*SIGN(D207-E207)*G207-N(M207),"")</f>
        <v/>
      </c>
      <c r="P207" s="37" t="str">
        <f aca="false">IF(ISNUMBER(O207),IF(N207&gt;0,O207/N207,""),"")</f>
        <v/>
      </c>
      <c r="Q207" s="30"/>
    </row>
    <row r="208" customFormat="false" ht="15" hidden="false" customHeight="false" outlineLevel="0" collapsed="false">
      <c r="A208" s="29"/>
      <c r="B208" s="30"/>
      <c r="C208" s="30"/>
      <c r="D208" s="31"/>
      <c r="E208" s="31"/>
      <c r="F208" s="31"/>
      <c r="G208" s="32"/>
      <c r="H208" s="33"/>
      <c r="I208" s="39"/>
      <c r="J208" s="34" t="str">
        <f aca="false">IF(H208="","",IF(I208="No","Do not trade",IF(H208&gt;='Example Checklist'!$B$14,"Pass","Below min")))</f>
        <v/>
      </c>
      <c r="K208" s="39"/>
      <c r="L208" s="31"/>
      <c r="M208" s="35"/>
      <c r="N208" s="36" t="str">
        <f aca="false">IF(AND(ISNUMBER(D208),ISNUMBER(E208),ISNUMBER(G208)),G208*ABS(D208-E208),"")</f>
        <v/>
      </c>
      <c r="O208" s="36" t="str">
        <f aca="false">IF(AND(K208="Yes",ISNUMBER(L208),ISNUMBER(N208)),(L208-D208)*SIGN(D208-E208)*G208-N(M208),"")</f>
        <v/>
      </c>
      <c r="P208" s="37" t="str">
        <f aca="false">IF(ISNUMBER(O208),IF(N208&gt;0,O208/N208,""),"")</f>
        <v/>
      </c>
      <c r="Q208" s="30"/>
    </row>
    <row r="209" customFormat="false" ht="15" hidden="false" customHeight="false" outlineLevel="0" collapsed="false">
      <c r="A209" s="29"/>
      <c r="B209" s="30"/>
      <c r="C209" s="30"/>
      <c r="D209" s="31"/>
      <c r="E209" s="31"/>
      <c r="F209" s="31"/>
      <c r="G209" s="32"/>
      <c r="H209" s="33"/>
      <c r="I209" s="39"/>
      <c r="J209" s="34" t="str">
        <f aca="false">IF(H209="","",IF(I209="No","Do not trade",IF(H209&gt;='Example Checklist'!$B$14,"Pass","Below min")))</f>
        <v/>
      </c>
      <c r="K209" s="39"/>
      <c r="L209" s="31"/>
      <c r="M209" s="35"/>
      <c r="N209" s="36" t="str">
        <f aca="false">IF(AND(ISNUMBER(D209),ISNUMBER(E209),ISNUMBER(G209)),G209*ABS(D209-E209),"")</f>
        <v/>
      </c>
      <c r="O209" s="36" t="str">
        <f aca="false">IF(AND(K209="Yes",ISNUMBER(L209),ISNUMBER(N209)),(L209-D209)*SIGN(D209-E209)*G209-N(M209),"")</f>
        <v/>
      </c>
      <c r="P209" s="37" t="str">
        <f aca="false">IF(ISNUMBER(O209),IF(N209&gt;0,O209/N209,""),"")</f>
        <v/>
      </c>
      <c r="Q209" s="30"/>
    </row>
    <row r="210" customFormat="false" ht="15" hidden="false" customHeight="false" outlineLevel="0" collapsed="false">
      <c r="A210" s="29"/>
      <c r="B210" s="30"/>
      <c r="C210" s="30"/>
      <c r="D210" s="31"/>
      <c r="E210" s="31"/>
      <c r="F210" s="31"/>
      <c r="G210" s="32"/>
      <c r="H210" s="33"/>
      <c r="I210" s="39"/>
      <c r="J210" s="34" t="str">
        <f aca="false">IF(H210="","",IF(I210="No","Do not trade",IF(H210&gt;='Example Checklist'!$B$14,"Pass","Below min")))</f>
        <v/>
      </c>
      <c r="K210" s="39"/>
      <c r="L210" s="31"/>
      <c r="M210" s="35"/>
      <c r="N210" s="36" t="str">
        <f aca="false">IF(AND(ISNUMBER(D210),ISNUMBER(E210),ISNUMBER(G210)),G210*ABS(D210-E210),"")</f>
        <v/>
      </c>
      <c r="O210" s="36" t="str">
        <f aca="false">IF(AND(K210="Yes",ISNUMBER(L210),ISNUMBER(N210)),(L210-D210)*SIGN(D210-E210)*G210-N(M210),"")</f>
        <v/>
      </c>
      <c r="P210" s="37" t="str">
        <f aca="false">IF(ISNUMBER(O210),IF(N210&gt;0,O210/N210,""),"")</f>
        <v/>
      </c>
      <c r="Q210" s="30"/>
    </row>
    <row r="211" customFormat="false" ht="15" hidden="false" customHeight="false" outlineLevel="0" collapsed="false">
      <c r="A211" s="29"/>
      <c r="B211" s="30"/>
      <c r="C211" s="30"/>
      <c r="D211" s="31"/>
      <c r="E211" s="31"/>
      <c r="F211" s="31"/>
      <c r="G211" s="32"/>
      <c r="H211" s="33"/>
      <c r="I211" s="39"/>
      <c r="J211" s="34" t="str">
        <f aca="false">IF(H211="","",IF(I211="No","Do not trade",IF(H211&gt;='Example Checklist'!$B$14,"Pass","Below min")))</f>
        <v/>
      </c>
      <c r="K211" s="39"/>
      <c r="L211" s="31"/>
      <c r="M211" s="35"/>
      <c r="N211" s="36" t="str">
        <f aca="false">IF(AND(ISNUMBER(D211),ISNUMBER(E211),ISNUMBER(G211)),G211*ABS(D211-E211),"")</f>
        <v/>
      </c>
      <c r="O211" s="36" t="str">
        <f aca="false">IF(AND(K211="Yes",ISNUMBER(L211),ISNUMBER(N211)),(L211-D211)*SIGN(D211-E211)*G211-N(M211),"")</f>
        <v/>
      </c>
      <c r="P211" s="37" t="str">
        <f aca="false">IF(ISNUMBER(O211),IF(N211&gt;0,O211/N211,""),"")</f>
        <v/>
      </c>
      <c r="Q211" s="30"/>
    </row>
    <row r="212" customFormat="false" ht="15" hidden="false" customHeight="false" outlineLevel="0" collapsed="false">
      <c r="A212" s="29"/>
      <c r="B212" s="30"/>
      <c r="C212" s="30"/>
      <c r="D212" s="31"/>
      <c r="E212" s="31"/>
      <c r="F212" s="31"/>
      <c r="G212" s="32"/>
      <c r="H212" s="33"/>
      <c r="I212" s="39"/>
      <c r="J212" s="34" t="str">
        <f aca="false">IF(H212="","",IF(I212="No","Do not trade",IF(H212&gt;='Example Checklist'!$B$14,"Pass","Below min")))</f>
        <v/>
      </c>
      <c r="K212" s="39"/>
      <c r="L212" s="31"/>
      <c r="M212" s="35"/>
      <c r="N212" s="36" t="str">
        <f aca="false">IF(AND(ISNUMBER(D212),ISNUMBER(E212),ISNUMBER(G212)),G212*ABS(D212-E212),"")</f>
        <v/>
      </c>
      <c r="O212" s="36" t="str">
        <f aca="false">IF(AND(K212="Yes",ISNUMBER(L212),ISNUMBER(N212)),(L212-D212)*SIGN(D212-E212)*G212-N(M212),"")</f>
        <v/>
      </c>
      <c r="P212" s="37" t="str">
        <f aca="false">IF(ISNUMBER(O212),IF(N212&gt;0,O212/N212,""),"")</f>
        <v/>
      </c>
      <c r="Q212" s="30"/>
    </row>
    <row r="213" customFormat="false" ht="15" hidden="false" customHeight="false" outlineLevel="0" collapsed="false">
      <c r="A213" s="29"/>
      <c r="B213" s="30"/>
      <c r="C213" s="30"/>
      <c r="D213" s="31"/>
      <c r="E213" s="31"/>
      <c r="F213" s="31"/>
      <c r="G213" s="32"/>
      <c r="H213" s="33"/>
      <c r="I213" s="39"/>
      <c r="J213" s="34" t="str">
        <f aca="false">IF(H213="","",IF(I213="No","Do not trade",IF(H213&gt;='Example Checklist'!$B$14,"Pass","Below min")))</f>
        <v/>
      </c>
      <c r="K213" s="39"/>
      <c r="L213" s="31"/>
      <c r="M213" s="35"/>
      <c r="N213" s="36" t="str">
        <f aca="false">IF(AND(ISNUMBER(D213),ISNUMBER(E213),ISNUMBER(G213)),G213*ABS(D213-E213),"")</f>
        <v/>
      </c>
      <c r="O213" s="36" t="str">
        <f aca="false">IF(AND(K213="Yes",ISNUMBER(L213),ISNUMBER(N213)),(L213-D213)*SIGN(D213-E213)*G213-N(M213),"")</f>
        <v/>
      </c>
      <c r="P213" s="37" t="str">
        <f aca="false">IF(ISNUMBER(O213),IF(N213&gt;0,O213/N213,""),"")</f>
        <v/>
      </c>
      <c r="Q213" s="30"/>
    </row>
    <row r="214" customFormat="false" ht="15" hidden="false" customHeight="false" outlineLevel="0" collapsed="false">
      <c r="A214" s="29"/>
      <c r="B214" s="30"/>
      <c r="C214" s="30"/>
      <c r="D214" s="31"/>
      <c r="E214" s="31"/>
      <c r="F214" s="31"/>
      <c r="G214" s="32"/>
      <c r="H214" s="33"/>
      <c r="I214" s="39"/>
      <c r="J214" s="34" t="str">
        <f aca="false">IF(H214="","",IF(I214="No","Do not trade",IF(H214&gt;='Example Checklist'!$B$14,"Pass","Below min")))</f>
        <v/>
      </c>
      <c r="K214" s="39"/>
      <c r="L214" s="31"/>
      <c r="M214" s="35"/>
      <c r="N214" s="36" t="str">
        <f aca="false">IF(AND(ISNUMBER(D214),ISNUMBER(E214),ISNUMBER(G214)),G214*ABS(D214-E214),"")</f>
        <v/>
      </c>
      <c r="O214" s="36" t="str">
        <f aca="false">IF(AND(K214="Yes",ISNUMBER(L214),ISNUMBER(N214)),(L214-D214)*SIGN(D214-E214)*G214-N(M214),"")</f>
        <v/>
      </c>
      <c r="P214" s="37" t="str">
        <f aca="false">IF(ISNUMBER(O214),IF(N214&gt;0,O214/N214,""),"")</f>
        <v/>
      </c>
      <c r="Q214" s="30"/>
    </row>
    <row r="215" customFormat="false" ht="15" hidden="false" customHeight="false" outlineLevel="0" collapsed="false">
      <c r="A215" s="29"/>
      <c r="B215" s="30"/>
      <c r="C215" s="30"/>
      <c r="D215" s="31"/>
      <c r="E215" s="31"/>
      <c r="F215" s="31"/>
      <c r="G215" s="32"/>
      <c r="H215" s="33"/>
      <c r="I215" s="39"/>
      <c r="J215" s="34" t="str">
        <f aca="false">IF(H215="","",IF(I215="No","Do not trade",IF(H215&gt;='Example Checklist'!$B$14,"Pass","Below min")))</f>
        <v/>
      </c>
      <c r="K215" s="39"/>
      <c r="L215" s="31"/>
      <c r="M215" s="35"/>
      <c r="N215" s="36" t="str">
        <f aca="false">IF(AND(ISNUMBER(D215),ISNUMBER(E215),ISNUMBER(G215)),G215*ABS(D215-E215),"")</f>
        <v/>
      </c>
      <c r="O215" s="36" t="str">
        <f aca="false">IF(AND(K215="Yes",ISNUMBER(L215),ISNUMBER(N215)),(L215-D215)*SIGN(D215-E215)*G215-N(M215),"")</f>
        <v/>
      </c>
      <c r="P215" s="37" t="str">
        <f aca="false">IF(ISNUMBER(O215),IF(N215&gt;0,O215/N215,""),"")</f>
        <v/>
      </c>
      <c r="Q215" s="30"/>
    </row>
    <row r="216" customFormat="false" ht="15" hidden="false" customHeight="false" outlineLevel="0" collapsed="false">
      <c r="A216" s="29"/>
      <c r="B216" s="30"/>
      <c r="C216" s="30"/>
      <c r="D216" s="31"/>
      <c r="E216" s="31"/>
      <c r="F216" s="31"/>
      <c r="G216" s="32"/>
      <c r="H216" s="33"/>
      <c r="I216" s="39"/>
      <c r="J216" s="34" t="str">
        <f aca="false">IF(H216="","",IF(I216="No","Do not trade",IF(H216&gt;='Example Checklist'!$B$14,"Pass","Below min")))</f>
        <v/>
      </c>
      <c r="K216" s="39"/>
      <c r="L216" s="31"/>
      <c r="M216" s="35"/>
      <c r="N216" s="36" t="str">
        <f aca="false">IF(AND(ISNUMBER(D216),ISNUMBER(E216),ISNUMBER(G216)),G216*ABS(D216-E216),"")</f>
        <v/>
      </c>
      <c r="O216" s="36" t="str">
        <f aca="false">IF(AND(K216="Yes",ISNUMBER(L216),ISNUMBER(N216)),(L216-D216)*SIGN(D216-E216)*G216-N(M216),"")</f>
        <v/>
      </c>
      <c r="P216" s="37" t="str">
        <f aca="false">IF(ISNUMBER(O216),IF(N216&gt;0,O216/N216,""),"")</f>
        <v/>
      </c>
      <c r="Q216" s="30"/>
    </row>
    <row r="217" customFormat="false" ht="15" hidden="false" customHeight="false" outlineLevel="0" collapsed="false">
      <c r="A217" s="29"/>
      <c r="B217" s="30"/>
      <c r="C217" s="30"/>
      <c r="D217" s="31"/>
      <c r="E217" s="31"/>
      <c r="F217" s="31"/>
      <c r="G217" s="32"/>
      <c r="H217" s="33"/>
      <c r="I217" s="39"/>
      <c r="J217" s="34" t="str">
        <f aca="false">IF(H217="","",IF(I217="No","Do not trade",IF(H217&gt;='Example Checklist'!$B$14,"Pass","Below min")))</f>
        <v/>
      </c>
      <c r="K217" s="39"/>
      <c r="L217" s="31"/>
      <c r="M217" s="35"/>
      <c r="N217" s="36" t="str">
        <f aca="false">IF(AND(ISNUMBER(D217),ISNUMBER(E217),ISNUMBER(G217)),G217*ABS(D217-E217),"")</f>
        <v/>
      </c>
      <c r="O217" s="36" t="str">
        <f aca="false">IF(AND(K217="Yes",ISNUMBER(L217),ISNUMBER(N217)),(L217-D217)*SIGN(D217-E217)*G217-N(M217),"")</f>
        <v/>
      </c>
      <c r="P217" s="37" t="str">
        <f aca="false">IF(ISNUMBER(O217),IF(N217&gt;0,O217/N217,""),"")</f>
        <v/>
      </c>
      <c r="Q217" s="30"/>
    </row>
    <row r="218" customFormat="false" ht="15" hidden="false" customHeight="false" outlineLevel="0" collapsed="false">
      <c r="A218" s="29"/>
      <c r="B218" s="30"/>
      <c r="C218" s="30"/>
      <c r="D218" s="31"/>
      <c r="E218" s="31"/>
      <c r="F218" s="31"/>
      <c r="G218" s="32"/>
      <c r="H218" s="33"/>
      <c r="I218" s="39"/>
      <c r="J218" s="34" t="str">
        <f aca="false">IF(H218="","",IF(I218="No","Do not trade",IF(H218&gt;='Example Checklist'!$B$14,"Pass","Below min")))</f>
        <v/>
      </c>
      <c r="K218" s="39"/>
      <c r="L218" s="31"/>
      <c r="M218" s="35"/>
      <c r="N218" s="36" t="str">
        <f aca="false">IF(AND(ISNUMBER(D218),ISNUMBER(E218),ISNUMBER(G218)),G218*ABS(D218-E218),"")</f>
        <v/>
      </c>
      <c r="O218" s="36" t="str">
        <f aca="false">IF(AND(K218="Yes",ISNUMBER(L218),ISNUMBER(N218)),(L218-D218)*SIGN(D218-E218)*G218-N(M218),"")</f>
        <v/>
      </c>
      <c r="P218" s="37" t="str">
        <f aca="false">IF(ISNUMBER(O218),IF(N218&gt;0,O218/N218,""),"")</f>
        <v/>
      </c>
      <c r="Q218" s="30"/>
    </row>
    <row r="219" customFormat="false" ht="15" hidden="false" customHeight="false" outlineLevel="0" collapsed="false">
      <c r="A219" s="29"/>
      <c r="B219" s="30"/>
      <c r="C219" s="30"/>
      <c r="D219" s="31"/>
      <c r="E219" s="31"/>
      <c r="F219" s="31"/>
      <c r="G219" s="32"/>
      <c r="H219" s="33"/>
      <c r="I219" s="39"/>
      <c r="J219" s="34" t="str">
        <f aca="false">IF(H219="","",IF(I219="No","Do not trade",IF(H219&gt;='Example Checklist'!$B$14,"Pass","Below min")))</f>
        <v/>
      </c>
      <c r="K219" s="39"/>
      <c r="L219" s="31"/>
      <c r="M219" s="35"/>
      <c r="N219" s="36" t="str">
        <f aca="false">IF(AND(ISNUMBER(D219),ISNUMBER(E219),ISNUMBER(G219)),G219*ABS(D219-E219),"")</f>
        <v/>
      </c>
      <c r="O219" s="36" t="str">
        <f aca="false">IF(AND(K219="Yes",ISNUMBER(L219),ISNUMBER(N219)),(L219-D219)*SIGN(D219-E219)*G219-N(M219),"")</f>
        <v/>
      </c>
      <c r="P219" s="37" t="str">
        <f aca="false">IF(ISNUMBER(O219),IF(N219&gt;0,O219/N219,""),"")</f>
        <v/>
      </c>
      <c r="Q219" s="30"/>
    </row>
    <row r="220" customFormat="false" ht="15" hidden="false" customHeight="false" outlineLevel="0" collapsed="false">
      <c r="A220" s="29"/>
      <c r="B220" s="30"/>
      <c r="C220" s="30"/>
      <c r="D220" s="31"/>
      <c r="E220" s="31"/>
      <c r="F220" s="31"/>
      <c r="G220" s="32"/>
      <c r="H220" s="33"/>
      <c r="I220" s="39"/>
      <c r="J220" s="34" t="str">
        <f aca="false">IF(H220="","",IF(I220="No","Do not trade",IF(H220&gt;='Example Checklist'!$B$14,"Pass","Below min")))</f>
        <v/>
      </c>
      <c r="K220" s="39"/>
      <c r="L220" s="31"/>
      <c r="M220" s="35"/>
      <c r="N220" s="36" t="str">
        <f aca="false">IF(AND(ISNUMBER(D220),ISNUMBER(E220),ISNUMBER(G220)),G220*ABS(D220-E220),"")</f>
        <v/>
      </c>
      <c r="O220" s="36" t="str">
        <f aca="false">IF(AND(K220="Yes",ISNUMBER(L220),ISNUMBER(N220)),(L220-D220)*SIGN(D220-E220)*G220-N(M220),"")</f>
        <v/>
      </c>
      <c r="P220" s="37" t="str">
        <f aca="false">IF(ISNUMBER(O220),IF(N220&gt;0,O220/N220,""),"")</f>
        <v/>
      </c>
      <c r="Q220" s="30"/>
    </row>
    <row r="221" customFormat="false" ht="15" hidden="false" customHeight="false" outlineLevel="0" collapsed="false">
      <c r="A221" s="29"/>
      <c r="B221" s="30"/>
      <c r="C221" s="30"/>
      <c r="D221" s="31"/>
      <c r="E221" s="31"/>
      <c r="F221" s="31"/>
      <c r="G221" s="32"/>
      <c r="H221" s="33"/>
      <c r="I221" s="39"/>
      <c r="J221" s="34" t="str">
        <f aca="false">IF(H221="","",IF(I221="No","Do not trade",IF(H221&gt;='Example Checklist'!$B$14,"Pass","Below min")))</f>
        <v/>
      </c>
      <c r="K221" s="39"/>
      <c r="L221" s="31"/>
      <c r="M221" s="35"/>
      <c r="N221" s="36" t="str">
        <f aca="false">IF(AND(ISNUMBER(D221),ISNUMBER(E221),ISNUMBER(G221)),G221*ABS(D221-E221),"")</f>
        <v/>
      </c>
      <c r="O221" s="36" t="str">
        <f aca="false">IF(AND(K221="Yes",ISNUMBER(L221),ISNUMBER(N221)),(L221-D221)*SIGN(D221-E221)*G221-N(M221),"")</f>
        <v/>
      </c>
      <c r="P221" s="37" t="str">
        <f aca="false">IF(ISNUMBER(O221),IF(N221&gt;0,O221/N221,""),"")</f>
        <v/>
      </c>
      <c r="Q221" s="30"/>
    </row>
    <row r="222" customFormat="false" ht="15" hidden="false" customHeight="false" outlineLevel="0" collapsed="false">
      <c r="A222" s="29"/>
      <c r="B222" s="30"/>
      <c r="C222" s="30"/>
      <c r="D222" s="31"/>
      <c r="E222" s="31"/>
      <c r="F222" s="31"/>
      <c r="G222" s="32"/>
      <c r="H222" s="33"/>
      <c r="I222" s="39"/>
      <c r="J222" s="34" t="str">
        <f aca="false">IF(H222="","",IF(I222="No","Do not trade",IF(H222&gt;='Example Checklist'!$B$14,"Pass","Below min")))</f>
        <v/>
      </c>
      <c r="K222" s="39"/>
      <c r="L222" s="31"/>
      <c r="M222" s="35"/>
      <c r="N222" s="36" t="str">
        <f aca="false">IF(AND(ISNUMBER(D222),ISNUMBER(E222),ISNUMBER(G222)),G222*ABS(D222-E222),"")</f>
        <v/>
      </c>
      <c r="O222" s="36" t="str">
        <f aca="false">IF(AND(K222="Yes",ISNUMBER(L222),ISNUMBER(N222)),(L222-D222)*SIGN(D222-E222)*G222-N(M222),"")</f>
        <v/>
      </c>
      <c r="P222" s="37" t="str">
        <f aca="false">IF(ISNUMBER(O222),IF(N222&gt;0,O222/N222,""),"")</f>
        <v/>
      </c>
      <c r="Q222" s="30"/>
    </row>
    <row r="223" customFormat="false" ht="15" hidden="false" customHeight="false" outlineLevel="0" collapsed="false">
      <c r="A223" s="29"/>
      <c r="B223" s="30"/>
      <c r="C223" s="30"/>
      <c r="D223" s="31"/>
      <c r="E223" s="31"/>
      <c r="F223" s="31"/>
      <c r="G223" s="32"/>
      <c r="H223" s="33"/>
      <c r="I223" s="39"/>
      <c r="J223" s="34" t="str">
        <f aca="false">IF(H223="","",IF(I223="No","Do not trade",IF(H223&gt;='Example Checklist'!$B$14,"Pass","Below min")))</f>
        <v/>
      </c>
      <c r="K223" s="39"/>
      <c r="L223" s="31"/>
      <c r="M223" s="35"/>
      <c r="N223" s="36" t="str">
        <f aca="false">IF(AND(ISNUMBER(D223),ISNUMBER(E223),ISNUMBER(G223)),G223*ABS(D223-E223),"")</f>
        <v/>
      </c>
      <c r="O223" s="36" t="str">
        <f aca="false">IF(AND(K223="Yes",ISNUMBER(L223),ISNUMBER(N223)),(L223-D223)*SIGN(D223-E223)*G223-N(M223),"")</f>
        <v/>
      </c>
      <c r="P223" s="37" t="str">
        <f aca="false">IF(ISNUMBER(O223),IF(N223&gt;0,O223/N223,""),"")</f>
        <v/>
      </c>
      <c r="Q223" s="30"/>
    </row>
    <row r="224" customFormat="false" ht="15" hidden="false" customHeight="false" outlineLevel="0" collapsed="false">
      <c r="A224" s="29"/>
      <c r="B224" s="30"/>
      <c r="C224" s="30"/>
      <c r="D224" s="31"/>
      <c r="E224" s="31"/>
      <c r="F224" s="31"/>
      <c r="G224" s="32"/>
      <c r="H224" s="33"/>
      <c r="I224" s="39"/>
      <c r="J224" s="34" t="str">
        <f aca="false">IF(H224="","",IF(I224="No","Do not trade",IF(H224&gt;='Example Checklist'!$B$14,"Pass","Below min")))</f>
        <v/>
      </c>
      <c r="K224" s="39"/>
      <c r="L224" s="31"/>
      <c r="M224" s="35"/>
      <c r="N224" s="36" t="str">
        <f aca="false">IF(AND(ISNUMBER(D224),ISNUMBER(E224),ISNUMBER(G224)),G224*ABS(D224-E224),"")</f>
        <v/>
      </c>
      <c r="O224" s="36" t="str">
        <f aca="false">IF(AND(K224="Yes",ISNUMBER(L224),ISNUMBER(N224)),(L224-D224)*SIGN(D224-E224)*G224-N(M224),"")</f>
        <v/>
      </c>
      <c r="P224" s="37" t="str">
        <f aca="false">IF(ISNUMBER(O224),IF(N224&gt;0,O224/N224,""),"")</f>
        <v/>
      </c>
      <c r="Q224" s="30"/>
    </row>
    <row r="225" customFormat="false" ht="15" hidden="false" customHeight="false" outlineLevel="0" collapsed="false">
      <c r="A225" s="29"/>
      <c r="B225" s="30"/>
      <c r="C225" s="30"/>
      <c r="D225" s="31"/>
      <c r="E225" s="31"/>
      <c r="F225" s="31"/>
      <c r="G225" s="32"/>
      <c r="H225" s="33"/>
      <c r="I225" s="39"/>
      <c r="J225" s="34" t="str">
        <f aca="false">IF(H225="","",IF(I225="No","Do not trade",IF(H225&gt;='Example Checklist'!$B$14,"Pass","Below min")))</f>
        <v/>
      </c>
      <c r="K225" s="39"/>
      <c r="L225" s="31"/>
      <c r="M225" s="35"/>
      <c r="N225" s="36" t="str">
        <f aca="false">IF(AND(ISNUMBER(D225),ISNUMBER(E225),ISNUMBER(G225)),G225*ABS(D225-E225),"")</f>
        <v/>
      </c>
      <c r="O225" s="36" t="str">
        <f aca="false">IF(AND(K225="Yes",ISNUMBER(L225),ISNUMBER(N225)),(L225-D225)*SIGN(D225-E225)*G225-N(M225),"")</f>
        <v/>
      </c>
      <c r="P225" s="37" t="str">
        <f aca="false">IF(ISNUMBER(O225),IF(N225&gt;0,O225/N225,""),"")</f>
        <v/>
      </c>
      <c r="Q225" s="30"/>
    </row>
    <row r="226" customFormat="false" ht="15" hidden="false" customHeight="false" outlineLevel="0" collapsed="false">
      <c r="A226" s="29"/>
      <c r="B226" s="30"/>
      <c r="C226" s="30"/>
      <c r="D226" s="31"/>
      <c r="E226" s="31"/>
      <c r="F226" s="31"/>
      <c r="G226" s="32"/>
      <c r="H226" s="33"/>
      <c r="I226" s="39"/>
      <c r="J226" s="34" t="str">
        <f aca="false">IF(H226="","",IF(I226="No","Do not trade",IF(H226&gt;='Example Checklist'!$B$14,"Pass","Below min")))</f>
        <v/>
      </c>
      <c r="K226" s="39"/>
      <c r="L226" s="31"/>
      <c r="M226" s="35"/>
      <c r="N226" s="36" t="str">
        <f aca="false">IF(AND(ISNUMBER(D226),ISNUMBER(E226),ISNUMBER(G226)),G226*ABS(D226-E226),"")</f>
        <v/>
      </c>
      <c r="O226" s="36" t="str">
        <f aca="false">IF(AND(K226="Yes",ISNUMBER(L226),ISNUMBER(N226)),(L226-D226)*SIGN(D226-E226)*G226-N(M226),"")</f>
        <v/>
      </c>
      <c r="P226" s="37" t="str">
        <f aca="false">IF(ISNUMBER(O226),IF(N226&gt;0,O226/N226,""),"")</f>
        <v/>
      </c>
      <c r="Q226" s="30"/>
    </row>
    <row r="227" customFormat="false" ht="15" hidden="false" customHeight="false" outlineLevel="0" collapsed="false">
      <c r="A227" s="29"/>
      <c r="B227" s="30"/>
      <c r="C227" s="30"/>
      <c r="D227" s="31"/>
      <c r="E227" s="31"/>
      <c r="F227" s="31"/>
      <c r="G227" s="32"/>
      <c r="H227" s="33"/>
      <c r="I227" s="39"/>
      <c r="J227" s="34" t="str">
        <f aca="false">IF(H227="","",IF(I227="No","Do not trade",IF(H227&gt;='Example Checklist'!$B$14,"Pass","Below min")))</f>
        <v/>
      </c>
      <c r="K227" s="39"/>
      <c r="L227" s="31"/>
      <c r="M227" s="35"/>
      <c r="N227" s="36" t="str">
        <f aca="false">IF(AND(ISNUMBER(D227),ISNUMBER(E227),ISNUMBER(G227)),G227*ABS(D227-E227),"")</f>
        <v/>
      </c>
      <c r="O227" s="36" t="str">
        <f aca="false">IF(AND(K227="Yes",ISNUMBER(L227),ISNUMBER(N227)),(L227-D227)*SIGN(D227-E227)*G227-N(M227),"")</f>
        <v/>
      </c>
      <c r="P227" s="37" t="str">
        <f aca="false">IF(ISNUMBER(O227),IF(N227&gt;0,O227/N227,""),"")</f>
        <v/>
      </c>
      <c r="Q227" s="30"/>
    </row>
    <row r="228" customFormat="false" ht="15" hidden="false" customHeight="false" outlineLevel="0" collapsed="false">
      <c r="A228" s="29"/>
      <c r="B228" s="30"/>
      <c r="C228" s="30"/>
      <c r="D228" s="31"/>
      <c r="E228" s="31"/>
      <c r="F228" s="31"/>
      <c r="G228" s="32"/>
      <c r="H228" s="33"/>
      <c r="I228" s="39"/>
      <c r="J228" s="34" t="str">
        <f aca="false">IF(H228="","",IF(I228="No","Do not trade",IF(H228&gt;='Example Checklist'!$B$14,"Pass","Below min")))</f>
        <v/>
      </c>
      <c r="K228" s="39"/>
      <c r="L228" s="31"/>
      <c r="M228" s="35"/>
      <c r="N228" s="36" t="str">
        <f aca="false">IF(AND(ISNUMBER(D228),ISNUMBER(E228),ISNUMBER(G228)),G228*ABS(D228-E228),"")</f>
        <v/>
      </c>
      <c r="O228" s="36" t="str">
        <f aca="false">IF(AND(K228="Yes",ISNUMBER(L228),ISNUMBER(N228)),(L228-D228)*SIGN(D228-E228)*G228-N(M228),"")</f>
        <v/>
      </c>
      <c r="P228" s="37" t="str">
        <f aca="false">IF(ISNUMBER(O228),IF(N228&gt;0,O228/N228,""),"")</f>
        <v/>
      </c>
      <c r="Q228" s="30"/>
    </row>
    <row r="229" customFormat="false" ht="15" hidden="false" customHeight="false" outlineLevel="0" collapsed="false">
      <c r="A229" s="29"/>
      <c r="B229" s="30"/>
      <c r="C229" s="30"/>
      <c r="D229" s="31"/>
      <c r="E229" s="31"/>
      <c r="F229" s="31"/>
      <c r="G229" s="32"/>
      <c r="H229" s="33"/>
      <c r="I229" s="39"/>
      <c r="J229" s="34" t="str">
        <f aca="false">IF(H229="","",IF(I229="No","Do not trade",IF(H229&gt;='Example Checklist'!$B$14,"Pass","Below min")))</f>
        <v/>
      </c>
      <c r="K229" s="39"/>
      <c r="L229" s="31"/>
      <c r="M229" s="35"/>
      <c r="N229" s="36" t="str">
        <f aca="false">IF(AND(ISNUMBER(D229),ISNUMBER(E229),ISNUMBER(G229)),G229*ABS(D229-E229),"")</f>
        <v/>
      </c>
      <c r="O229" s="36" t="str">
        <f aca="false">IF(AND(K229="Yes",ISNUMBER(L229),ISNUMBER(N229)),(L229-D229)*SIGN(D229-E229)*G229-N(M229),"")</f>
        <v/>
      </c>
      <c r="P229" s="37" t="str">
        <f aca="false">IF(ISNUMBER(O229),IF(N229&gt;0,O229/N229,""),"")</f>
        <v/>
      </c>
      <c r="Q229" s="30"/>
    </row>
    <row r="230" customFormat="false" ht="15" hidden="false" customHeight="false" outlineLevel="0" collapsed="false">
      <c r="A230" s="29"/>
      <c r="B230" s="30"/>
      <c r="C230" s="30"/>
      <c r="D230" s="31"/>
      <c r="E230" s="31"/>
      <c r="F230" s="31"/>
      <c r="G230" s="32"/>
      <c r="H230" s="33"/>
      <c r="I230" s="39"/>
      <c r="J230" s="34" t="str">
        <f aca="false">IF(H230="","",IF(I230="No","Do not trade",IF(H230&gt;='Example Checklist'!$B$14,"Pass","Below min")))</f>
        <v/>
      </c>
      <c r="K230" s="39"/>
      <c r="L230" s="31"/>
      <c r="M230" s="35"/>
      <c r="N230" s="36" t="str">
        <f aca="false">IF(AND(ISNUMBER(D230),ISNUMBER(E230),ISNUMBER(G230)),G230*ABS(D230-E230),"")</f>
        <v/>
      </c>
      <c r="O230" s="36" t="str">
        <f aca="false">IF(AND(K230="Yes",ISNUMBER(L230),ISNUMBER(N230)),(L230-D230)*SIGN(D230-E230)*G230-N(M230),"")</f>
        <v/>
      </c>
      <c r="P230" s="37" t="str">
        <f aca="false">IF(ISNUMBER(O230),IF(N230&gt;0,O230/N230,""),"")</f>
        <v/>
      </c>
      <c r="Q230" s="30"/>
    </row>
    <row r="231" customFormat="false" ht="15" hidden="false" customHeight="false" outlineLevel="0" collapsed="false">
      <c r="A231" s="29"/>
      <c r="B231" s="30"/>
      <c r="C231" s="30"/>
      <c r="D231" s="31"/>
      <c r="E231" s="31"/>
      <c r="F231" s="31"/>
      <c r="G231" s="32"/>
      <c r="H231" s="33"/>
      <c r="I231" s="39"/>
      <c r="J231" s="34" t="str">
        <f aca="false">IF(H231="","",IF(I231="No","Do not trade",IF(H231&gt;='Example Checklist'!$B$14,"Pass","Below min")))</f>
        <v/>
      </c>
      <c r="K231" s="39"/>
      <c r="L231" s="31"/>
      <c r="M231" s="35"/>
      <c r="N231" s="36" t="str">
        <f aca="false">IF(AND(ISNUMBER(D231),ISNUMBER(E231),ISNUMBER(G231)),G231*ABS(D231-E231),"")</f>
        <v/>
      </c>
      <c r="O231" s="36" t="str">
        <f aca="false">IF(AND(K231="Yes",ISNUMBER(L231),ISNUMBER(N231)),(L231-D231)*SIGN(D231-E231)*G231-N(M231),"")</f>
        <v/>
      </c>
      <c r="P231" s="37" t="str">
        <f aca="false">IF(ISNUMBER(O231),IF(N231&gt;0,O231/N231,""),"")</f>
        <v/>
      </c>
      <c r="Q231" s="30"/>
    </row>
    <row r="232" customFormat="false" ht="15" hidden="false" customHeight="false" outlineLevel="0" collapsed="false">
      <c r="A232" s="29"/>
      <c r="B232" s="30"/>
      <c r="C232" s="30"/>
      <c r="D232" s="31"/>
      <c r="E232" s="31"/>
      <c r="F232" s="31"/>
      <c r="G232" s="32"/>
      <c r="H232" s="33"/>
      <c r="I232" s="39"/>
      <c r="J232" s="34" t="str">
        <f aca="false">IF(H232="","",IF(I232="No","Do not trade",IF(H232&gt;='Example Checklist'!$B$14,"Pass","Below min")))</f>
        <v/>
      </c>
      <c r="K232" s="39"/>
      <c r="L232" s="31"/>
      <c r="M232" s="35"/>
      <c r="N232" s="36" t="str">
        <f aca="false">IF(AND(ISNUMBER(D232),ISNUMBER(E232),ISNUMBER(G232)),G232*ABS(D232-E232),"")</f>
        <v/>
      </c>
      <c r="O232" s="36" t="str">
        <f aca="false">IF(AND(K232="Yes",ISNUMBER(L232),ISNUMBER(N232)),(L232-D232)*SIGN(D232-E232)*G232-N(M232),"")</f>
        <v/>
      </c>
      <c r="P232" s="37" t="str">
        <f aca="false">IF(ISNUMBER(O232),IF(N232&gt;0,O232/N232,""),"")</f>
        <v/>
      </c>
      <c r="Q232" s="30"/>
    </row>
    <row r="233" customFormat="false" ht="15" hidden="false" customHeight="false" outlineLevel="0" collapsed="false">
      <c r="A233" s="29"/>
      <c r="B233" s="30"/>
      <c r="C233" s="30"/>
      <c r="D233" s="31"/>
      <c r="E233" s="31"/>
      <c r="F233" s="31"/>
      <c r="G233" s="32"/>
      <c r="H233" s="33"/>
      <c r="I233" s="39"/>
      <c r="J233" s="34" t="str">
        <f aca="false">IF(H233="","",IF(I233="No","Do not trade",IF(H233&gt;='Example Checklist'!$B$14,"Pass","Below min")))</f>
        <v/>
      </c>
      <c r="K233" s="39"/>
      <c r="L233" s="31"/>
      <c r="M233" s="35"/>
      <c r="N233" s="36" t="str">
        <f aca="false">IF(AND(ISNUMBER(D233),ISNUMBER(E233),ISNUMBER(G233)),G233*ABS(D233-E233),"")</f>
        <v/>
      </c>
      <c r="O233" s="36" t="str">
        <f aca="false">IF(AND(K233="Yes",ISNUMBER(L233),ISNUMBER(N233)),(L233-D233)*SIGN(D233-E233)*G233-N(M233),"")</f>
        <v/>
      </c>
      <c r="P233" s="37" t="str">
        <f aca="false">IF(ISNUMBER(O233),IF(N233&gt;0,O233/N233,""),"")</f>
        <v/>
      </c>
      <c r="Q233" s="30"/>
    </row>
    <row r="234" customFormat="false" ht="15" hidden="false" customHeight="false" outlineLevel="0" collapsed="false">
      <c r="A234" s="29"/>
      <c r="B234" s="30"/>
      <c r="C234" s="30"/>
      <c r="D234" s="31"/>
      <c r="E234" s="31"/>
      <c r="F234" s="31"/>
      <c r="G234" s="32"/>
      <c r="H234" s="33"/>
      <c r="I234" s="39"/>
      <c r="J234" s="34" t="str">
        <f aca="false">IF(H234="","",IF(I234="No","Do not trade",IF(H234&gt;='Example Checklist'!$B$14,"Pass","Below min")))</f>
        <v/>
      </c>
      <c r="K234" s="39"/>
      <c r="L234" s="31"/>
      <c r="M234" s="35"/>
      <c r="N234" s="36" t="str">
        <f aca="false">IF(AND(ISNUMBER(D234),ISNUMBER(E234),ISNUMBER(G234)),G234*ABS(D234-E234),"")</f>
        <v/>
      </c>
      <c r="O234" s="36" t="str">
        <f aca="false">IF(AND(K234="Yes",ISNUMBER(L234),ISNUMBER(N234)),(L234-D234)*SIGN(D234-E234)*G234-N(M234),"")</f>
        <v/>
      </c>
      <c r="P234" s="37" t="str">
        <f aca="false">IF(ISNUMBER(O234),IF(N234&gt;0,O234/N234,""),"")</f>
        <v/>
      </c>
      <c r="Q234" s="30"/>
    </row>
    <row r="235" customFormat="false" ht="15" hidden="false" customHeight="false" outlineLevel="0" collapsed="false">
      <c r="A235" s="29"/>
      <c r="B235" s="30"/>
      <c r="C235" s="30"/>
      <c r="D235" s="31"/>
      <c r="E235" s="31"/>
      <c r="F235" s="31"/>
      <c r="G235" s="32"/>
      <c r="H235" s="33"/>
      <c r="I235" s="39"/>
      <c r="J235" s="34" t="str">
        <f aca="false">IF(H235="","",IF(I235="No","Do not trade",IF(H235&gt;='Example Checklist'!$B$14,"Pass","Below min")))</f>
        <v/>
      </c>
      <c r="K235" s="39"/>
      <c r="L235" s="31"/>
      <c r="M235" s="35"/>
      <c r="N235" s="36" t="str">
        <f aca="false">IF(AND(ISNUMBER(D235),ISNUMBER(E235),ISNUMBER(G235)),G235*ABS(D235-E235),"")</f>
        <v/>
      </c>
      <c r="O235" s="36" t="str">
        <f aca="false">IF(AND(K235="Yes",ISNUMBER(L235),ISNUMBER(N235)),(L235-D235)*SIGN(D235-E235)*G235-N(M235),"")</f>
        <v/>
      </c>
      <c r="P235" s="37" t="str">
        <f aca="false">IF(ISNUMBER(O235),IF(N235&gt;0,O235/N235,""),"")</f>
        <v/>
      </c>
      <c r="Q235" s="30"/>
    </row>
    <row r="236" customFormat="false" ht="15" hidden="false" customHeight="false" outlineLevel="0" collapsed="false">
      <c r="A236" s="29"/>
      <c r="B236" s="30"/>
      <c r="C236" s="30"/>
      <c r="D236" s="31"/>
      <c r="E236" s="31"/>
      <c r="F236" s="31"/>
      <c r="G236" s="32"/>
      <c r="H236" s="33"/>
      <c r="I236" s="39"/>
      <c r="J236" s="34" t="str">
        <f aca="false">IF(H236="","",IF(I236="No","Do not trade",IF(H236&gt;='Example Checklist'!$B$14,"Pass","Below min")))</f>
        <v/>
      </c>
      <c r="K236" s="39"/>
      <c r="L236" s="31"/>
      <c r="M236" s="35"/>
      <c r="N236" s="36" t="str">
        <f aca="false">IF(AND(ISNUMBER(D236),ISNUMBER(E236),ISNUMBER(G236)),G236*ABS(D236-E236),"")</f>
        <v/>
      </c>
      <c r="O236" s="36" t="str">
        <f aca="false">IF(AND(K236="Yes",ISNUMBER(L236),ISNUMBER(N236)),(L236-D236)*SIGN(D236-E236)*G236-N(M236),"")</f>
        <v/>
      </c>
      <c r="P236" s="37" t="str">
        <f aca="false">IF(ISNUMBER(O236),IF(N236&gt;0,O236/N236,""),"")</f>
        <v/>
      </c>
      <c r="Q236" s="30"/>
    </row>
    <row r="237" customFormat="false" ht="15" hidden="false" customHeight="false" outlineLevel="0" collapsed="false">
      <c r="A237" s="29"/>
      <c r="B237" s="30"/>
      <c r="C237" s="30"/>
      <c r="D237" s="31"/>
      <c r="E237" s="31"/>
      <c r="F237" s="31"/>
      <c r="G237" s="32"/>
      <c r="H237" s="33"/>
      <c r="I237" s="39"/>
      <c r="J237" s="34" t="str">
        <f aca="false">IF(H237="","",IF(I237="No","Do not trade",IF(H237&gt;='Example Checklist'!$B$14,"Pass","Below min")))</f>
        <v/>
      </c>
      <c r="K237" s="39"/>
      <c r="L237" s="31"/>
      <c r="M237" s="35"/>
      <c r="N237" s="36" t="str">
        <f aca="false">IF(AND(ISNUMBER(D237),ISNUMBER(E237),ISNUMBER(G237)),G237*ABS(D237-E237),"")</f>
        <v/>
      </c>
      <c r="O237" s="36" t="str">
        <f aca="false">IF(AND(K237="Yes",ISNUMBER(L237),ISNUMBER(N237)),(L237-D237)*SIGN(D237-E237)*G237-N(M237),"")</f>
        <v/>
      </c>
      <c r="P237" s="37" t="str">
        <f aca="false">IF(ISNUMBER(O237),IF(N237&gt;0,O237/N237,""),"")</f>
        <v/>
      </c>
      <c r="Q237" s="30"/>
    </row>
    <row r="238" customFormat="false" ht="15" hidden="false" customHeight="false" outlineLevel="0" collapsed="false">
      <c r="A238" s="29"/>
      <c r="B238" s="30"/>
      <c r="C238" s="30"/>
      <c r="D238" s="31"/>
      <c r="E238" s="31"/>
      <c r="F238" s="31"/>
      <c r="G238" s="32"/>
      <c r="H238" s="33"/>
      <c r="I238" s="39"/>
      <c r="J238" s="34" t="str">
        <f aca="false">IF(H238="","",IF(I238="No","Do not trade",IF(H238&gt;='Example Checklist'!$B$14,"Pass","Below min")))</f>
        <v/>
      </c>
      <c r="K238" s="39"/>
      <c r="L238" s="31"/>
      <c r="M238" s="35"/>
      <c r="N238" s="36" t="str">
        <f aca="false">IF(AND(ISNUMBER(D238),ISNUMBER(E238),ISNUMBER(G238)),G238*ABS(D238-E238),"")</f>
        <v/>
      </c>
      <c r="O238" s="36" t="str">
        <f aca="false">IF(AND(K238="Yes",ISNUMBER(L238),ISNUMBER(N238)),(L238-D238)*SIGN(D238-E238)*G238-N(M238),"")</f>
        <v/>
      </c>
      <c r="P238" s="37" t="str">
        <f aca="false">IF(ISNUMBER(O238),IF(N238&gt;0,O238/N238,""),"")</f>
        <v/>
      </c>
      <c r="Q238" s="30"/>
    </row>
    <row r="239" customFormat="false" ht="15" hidden="false" customHeight="false" outlineLevel="0" collapsed="false">
      <c r="A239" s="29"/>
      <c r="B239" s="30"/>
      <c r="C239" s="30"/>
      <c r="D239" s="31"/>
      <c r="E239" s="31"/>
      <c r="F239" s="31"/>
      <c r="G239" s="32"/>
      <c r="H239" s="33"/>
      <c r="I239" s="39"/>
      <c r="J239" s="34" t="str">
        <f aca="false">IF(H239="","",IF(I239="No","Do not trade",IF(H239&gt;='Example Checklist'!$B$14,"Pass","Below min")))</f>
        <v/>
      </c>
      <c r="K239" s="39"/>
      <c r="L239" s="31"/>
      <c r="M239" s="35"/>
      <c r="N239" s="36" t="str">
        <f aca="false">IF(AND(ISNUMBER(D239),ISNUMBER(E239),ISNUMBER(G239)),G239*ABS(D239-E239),"")</f>
        <v/>
      </c>
      <c r="O239" s="36" t="str">
        <f aca="false">IF(AND(K239="Yes",ISNUMBER(L239),ISNUMBER(N239)),(L239-D239)*SIGN(D239-E239)*G239-N(M239),"")</f>
        <v/>
      </c>
      <c r="P239" s="37" t="str">
        <f aca="false">IF(ISNUMBER(O239),IF(N239&gt;0,O239/N239,""),"")</f>
        <v/>
      </c>
      <c r="Q239" s="30"/>
    </row>
    <row r="240" customFormat="false" ht="15" hidden="false" customHeight="false" outlineLevel="0" collapsed="false">
      <c r="A240" s="29"/>
      <c r="B240" s="30"/>
      <c r="C240" s="30"/>
      <c r="D240" s="31"/>
      <c r="E240" s="31"/>
      <c r="F240" s="31"/>
      <c r="G240" s="32"/>
      <c r="H240" s="33"/>
      <c r="I240" s="39"/>
      <c r="J240" s="34" t="str">
        <f aca="false">IF(H240="","",IF(I240="No","Do not trade",IF(H240&gt;='Example Checklist'!$B$14,"Pass","Below min")))</f>
        <v/>
      </c>
      <c r="K240" s="39"/>
      <c r="L240" s="31"/>
      <c r="M240" s="35"/>
      <c r="N240" s="36" t="str">
        <f aca="false">IF(AND(ISNUMBER(D240),ISNUMBER(E240),ISNUMBER(G240)),G240*ABS(D240-E240),"")</f>
        <v/>
      </c>
      <c r="O240" s="36" t="str">
        <f aca="false">IF(AND(K240="Yes",ISNUMBER(L240),ISNUMBER(N240)),(L240-D240)*SIGN(D240-E240)*G240-N(M240),"")</f>
        <v/>
      </c>
      <c r="P240" s="37" t="str">
        <f aca="false">IF(ISNUMBER(O240),IF(N240&gt;0,O240/N240,""),"")</f>
        <v/>
      </c>
      <c r="Q240" s="30"/>
    </row>
    <row r="241" customFormat="false" ht="15" hidden="false" customHeight="false" outlineLevel="0" collapsed="false">
      <c r="A241" s="29"/>
      <c r="B241" s="30"/>
      <c r="C241" s="30"/>
      <c r="D241" s="31"/>
      <c r="E241" s="31"/>
      <c r="F241" s="31"/>
      <c r="G241" s="32"/>
      <c r="H241" s="33"/>
      <c r="I241" s="39"/>
      <c r="J241" s="34" t="str">
        <f aca="false">IF(H241="","",IF(I241="No","Do not trade",IF(H241&gt;='Example Checklist'!$B$14,"Pass","Below min")))</f>
        <v/>
      </c>
      <c r="K241" s="39"/>
      <c r="L241" s="31"/>
      <c r="M241" s="35"/>
      <c r="N241" s="36" t="str">
        <f aca="false">IF(AND(ISNUMBER(D241),ISNUMBER(E241),ISNUMBER(G241)),G241*ABS(D241-E241),"")</f>
        <v/>
      </c>
      <c r="O241" s="36" t="str">
        <f aca="false">IF(AND(K241="Yes",ISNUMBER(L241),ISNUMBER(N241)),(L241-D241)*SIGN(D241-E241)*G241-N(M241),"")</f>
        <v/>
      </c>
      <c r="P241" s="37" t="str">
        <f aca="false">IF(ISNUMBER(O241),IF(N241&gt;0,O241/N241,""),"")</f>
        <v/>
      </c>
      <c r="Q241" s="30"/>
    </row>
    <row r="242" customFormat="false" ht="15" hidden="false" customHeight="false" outlineLevel="0" collapsed="false">
      <c r="A242" s="29"/>
      <c r="B242" s="30"/>
      <c r="C242" s="30"/>
      <c r="D242" s="31"/>
      <c r="E242" s="31"/>
      <c r="F242" s="31"/>
      <c r="G242" s="32"/>
      <c r="H242" s="33"/>
      <c r="I242" s="39"/>
      <c r="J242" s="34" t="str">
        <f aca="false">IF(H242="","",IF(I242="No","Do not trade",IF(H242&gt;='Example Checklist'!$B$14,"Pass","Below min")))</f>
        <v/>
      </c>
      <c r="K242" s="39"/>
      <c r="L242" s="31"/>
      <c r="M242" s="35"/>
      <c r="N242" s="36" t="str">
        <f aca="false">IF(AND(ISNUMBER(D242),ISNUMBER(E242),ISNUMBER(G242)),G242*ABS(D242-E242),"")</f>
        <v/>
      </c>
      <c r="O242" s="36" t="str">
        <f aca="false">IF(AND(K242="Yes",ISNUMBER(L242),ISNUMBER(N242)),(L242-D242)*SIGN(D242-E242)*G242-N(M242),"")</f>
        <v/>
      </c>
      <c r="P242" s="37" t="str">
        <f aca="false">IF(ISNUMBER(O242),IF(N242&gt;0,O242/N242,""),"")</f>
        <v/>
      </c>
      <c r="Q242" s="30"/>
    </row>
    <row r="243" customFormat="false" ht="15" hidden="false" customHeight="false" outlineLevel="0" collapsed="false">
      <c r="A243" s="29"/>
      <c r="B243" s="30"/>
      <c r="C243" s="30"/>
      <c r="D243" s="31"/>
      <c r="E243" s="31"/>
      <c r="F243" s="31"/>
      <c r="G243" s="32"/>
      <c r="H243" s="33"/>
      <c r="I243" s="39"/>
      <c r="J243" s="34" t="str">
        <f aca="false">IF(H243="","",IF(I243="No","Do not trade",IF(H243&gt;='Example Checklist'!$B$14,"Pass","Below min")))</f>
        <v/>
      </c>
      <c r="K243" s="39"/>
      <c r="L243" s="31"/>
      <c r="M243" s="35"/>
      <c r="N243" s="36" t="str">
        <f aca="false">IF(AND(ISNUMBER(D243),ISNUMBER(E243),ISNUMBER(G243)),G243*ABS(D243-E243),"")</f>
        <v/>
      </c>
      <c r="O243" s="36" t="str">
        <f aca="false">IF(AND(K243="Yes",ISNUMBER(L243),ISNUMBER(N243)),(L243-D243)*SIGN(D243-E243)*G243-N(M243),"")</f>
        <v/>
      </c>
      <c r="P243" s="37" t="str">
        <f aca="false">IF(ISNUMBER(O243),IF(N243&gt;0,O243/N243,""),"")</f>
        <v/>
      </c>
      <c r="Q243" s="30"/>
    </row>
    <row r="244" customFormat="false" ht="15" hidden="false" customHeight="false" outlineLevel="0" collapsed="false">
      <c r="A244" s="29"/>
      <c r="B244" s="30"/>
      <c r="C244" s="30"/>
      <c r="D244" s="31"/>
      <c r="E244" s="31"/>
      <c r="F244" s="31"/>
      <c r="G244" s="32"/>
      <c r="H244" s="33"/>
      <c r="I244" s="39"/>
      <c r="J244" s="34" t="str">
        <f aca="false">IF(H244="","",IF(I244="No","Do not trade",IF(H244&gt;='Example Checklist'!$B$14,"Pass","Below min")))</f>
        <v/>
      </c>
      <c r="K244" s="39"/>
      <c r="L244" s="31"/>
      <c r="M244" s="35"/>
      <c r="N244" s="36" t="str">
        <f aca="false">IF(AND(ISNUMBER(D244),ISNUMBER(E244),ISNUMBER(G244)),G244*ABS(D244-E244),"")</f>
        <v/>
      </c>
      <c r="O244" s="36" t="str">
        <f aca="false">IF(AND(K244="Yes",ISNUMBER(L244),ISNUMBER(N244)),(L244-D244)*SIGN(D244-E244)*G244-N(M244),"")</f>
        <v/>
      </c>
      <c r="P244" s="37" t="str">
        <f aca="false">IF(ISNUMBER(O244),IF(N244&gt;0,O244/N244,""),"")</f>
        <v/>
      </c>
      <c r="Q244" s="30"/>
    </row>
    <row r="245" customFormat="false" ht="15" hidden="false" customHeight="false" outlineLevel="0" collapsed="false">
      <c r="A245" s="29"/>
      <c r="B245" s="30"/>
      <c r="C245" s="30"/>
      <c r="D245" s="31"/>
      <c r="E245" s="31"/>
      <c r="F245" s="31"/>
      <c r="G245" s="32"/>
      <c r="H245" s="33"/>
      <c r="I245" s="39"/>
      <c r="J245" s="34" t="str">
        <f aca="false">IF(H245="","",IF(I245="No","Do not trade",IF(H245&gt;='Example Checklist'!$B$14,"Pass","Below min")))</f>
        <v/>
      </c>
      <c r="K245" s="39"/>
      <c r="L245" s="31"/>
      <c r="M245" s="35"/>
      <c r="N245" s="36" t="str">
        <f aca="false">IF(AND(ISNUMBER(D245),ISNUMBER(E245),ISNUMBER(G245)),G245*ABS(D245-E245),"")</f>
        <v/>
      </c>
      <c r="O245" s="36" t="str">
        <f aca="false">IF(AND(K245="Yes",ISNUMBER(L245),ISNUMBER(N245)),(L245-D245)*SIGN(D245-E245)*G245-N(M245),"")</f>
        <v/>
      </c>
      <c r="P245" s="37" t="str">
        <f aca="false">IF(ISNUMBER(O245),IF(N245&gt;0,O245/N245,""),"")</f>
        <v/>
      </c>
      <c r="Q245" s="30"/>
    </row>
    <row r="246" customFormat="false" ht="15" hidden="false" customHeight="false" outlineLevel="0" collapsed="false">
      <c r="A246" s="29"/>
      <c r="B246" s="30"/>
      <c r="C246" s="30"/>
      <c r="D246" s="31"/>
      <c r="E246" s="31"/>
      <c r="F246" s="31"/>
      <c r="G246" s="32"/>
      <c r="H246" s="33"/>
      <c r="I246" s="39"/>
      <c r="J246" s="34" t="str">
        <f aca="false">IF(H246="","",IF(I246="No","Do not trade",IF(H246&gt;='Example Checklist'!$B$14,"Pass","Below min")))</f>
        <v/>
      </c>
      <c r="K246" s="39"/>
      <c r="L246" s="31"/>
      <c r="M246" s="35"/>
      <c r="N246" s="36" t="str">
        <f aca="false">IF(AND(ISNUMBER(D246),ISNUMBER(E246),ISNUMBER(G246)),G246*ABS(D246-E246),"")</f>
        <v/>
      </c>
      <c r="O246" s="36" t="str">
        <f aca="false">IF(AND(K246="Yes",ISNUMBER(L246),ISNUMBER(N246)),(L246-D246)*SIGN(D246-E246)*G246-N(M246),"")</f>
        <v/>
      </c>
      <c r="P246" s="37" t="str">
        <f aca="false">IF(ISNUMBER(O246),IF(N246&gt;0,O246/N246,""),"")</f>
        <v/>
      </c>
      <c r="Q246" s="30"/>
    </row>
    <row r="247" customFormat="false" ht="15" hidden="false" customHeight="false" outlineLevel="0" collapsed="false">
      <c r="A247" s="29"/>
      <c r="B247" s="30"/>
      <c r="C247" s="30"/>
      <c r="D247" s="31"/>
      <c r="E247" s="31"/>
      <c r="F247" s="31"/>
      <c r="G247" s="32"/>
      <c r="H247" s="33"/>
      <c r="I247" s="39"/>
      <c r="J247" s="34" t="str">
        <f aca="false">IF(H247="","",IF(I247="No","Do not trade",IF(H247&gt;='Example Checklist'!$B$14,"Pass","Below min")))</f>
        <v/>
      </c>
      <c r="K247" s="39"/>
      <c r="L247" s="31"/>
      <c r="M247" s="35"/>
      <c r="N247" s="36" t="str">
        <f aca="false">IF(AND(ISNUMBER(D247),ISNUMBER(E247),ISNUMBER(G247)),G247*ABS(D247-E247),"")</f>
        <v/>
      </c>
      <c r="O247" s="36" t="str">
        <f aca="false">IF(AND(K247="Yes",ISNUMBER(L247),ISNUMBER(N247)),(L247-D247)*SIGN(D247-E247)*G247-N(M247),"")</f>
        <v/>
      </c>
      <c r="P247" s="37" t="str">
        <f aca="false">IF(ISNUMBER(O247),IF(N247&gt;0,O247/N247,""),"")</f>
        <v/>
      </c>
      <c r="Q247" s="30"/>
    </row>
    <row r="248" customFormat="false" ht="15" hidden="false" customHeight="false" outlineLevel="0" collapsed="false">
      <c r="A248" s="29"/>
      <c r="B248" s="30"/>
      <c r="C248" s="30"/>
      <c r="D248" s="31"/>
      <c r="E248" s="31"/>
      <c r="F248" s="31"/>
      <c r="G248" s="32"/>
      <c r="H248" s="33"/>
      <c r="I248" s="39"/>
      <c r="J248" s="34" t="str">
        <f aca="false">IF(H248="","",IF(I248="No","Do not trade",IF(H248&gt;='Example Checklist'!$B$14,"Pass","Below min")))</f>
        <v/>
      </c>
      <c r="K248" s="39"/>
      <c r="L248" s="31"/>
      <c r="M248" s="35"/>
      <c r="N248" s="36" t="str">
        <f aca="false">IF(AND(ISNUMBER(D248),ISNUMBER(E248),ISNUMBER(G248)),G248*ABS(D248-E248),"")</f>
        <v/>
      </c>
      <c r="O248" s="36" t="str">
        <f aca="false">IF(AND(K248="Yes",ISNUMBER(L248),ISNUMBER(N248)),(L248-D248)*SIGN(D248-E248)*G248-N(M248),"")</f>
        <v/>
      </c>
      <c r="P248" s="37" t="str">
        <f aca="false">IF(ISNUMBER(O248),IF(N248&gt;0,O248/N248,""),"")</f>
        <v/>
      </c>
      <c r="Q248" s="30"/>
    </row>
    <row r="249" customFormat="false" ht="15" hidden="false" customHeight="false" outlineLevel="0" collapsed="false">
      <c r="A249" s="29"/>
      <c r="B249" s="30"/>
      <c r="C249" s="30"/>
      <c r="D249" s="31"/>
      <c r="E249" s="31"/>
      <c r="F249" s="31"/>
      <c r="G249" s="32"/>
      <c r="H249" s="33"/>
      <c r="I249" s="39"/>
      <c r="J249" s="34" t="str">
        <f aca="false">IF(H249="","",IF(I249="No","Do not trade",IF(H249&gt;='Example Checklist'!$B$14,"Pass","Below min")))</f>
        <v/>
      </c>
      <c r="K249" s="39"/>
      <c r="L249" s="31"/>
      <c r="M249" s="35"/>
      <c r="N249" s="36" t="str">
        <f aca="false">IF(AND(ISNUMBER(D249),ISNUMBER(E249),ISNUMBER(G249)),G249*ABS(D249-E249),"")</f>
        <v/>
      </c>
      <c r="O249" s="36" t="str">
        <f aca="false">IF(AND(K249="Yes",ISNUMBER(L249),ISNUMBER(N249)),(L249-D249)*SIGN(D249-E249)*G249-N(M249),"")</f>
        <v/>
      </c>
      <c r="P249" s="37" t="str">
        <f aca="false">IF(ISNUMBER(O249),IF(N249&gt;0,O249/N249,""),"")</f>
        <v/>
      </c>
      <c r="Q249" s="30"/>
    </row>
    <row r="250" customFormat="false" ht="15" hidden="false" customHeight="false" outlineLevel="0" collapsed="false">
      <c r="A250" s="29"/>
      <c r="B250" s="30"/>
      <c r="C250" s="30"/>
      <c r="D250" s="31"/>
      <c r="E250" s="31"/>
      <c r="F250" s="31"/>
      <c r="G250" s="32"/>
      <c r="H250" s="33"/>
      <c r="I250" s="39"/>
      <c r="J250" s="34" t="str">
        <f aca="false">IF(H250="","",IF(I250="No","Do not trade",IF(H250&gt;='Example Checklist'!$B$14,"Pass","Below min")))</f>
        <v/>
      </c>
      <c r="K250" s="39"/>
      <c r="L250" s="31"/>
      <c r="M250" s="35"/>
      <c r="N250" s="36" t="str">
        <f aca="false">IF(AND(ISNUMBER(D250),ISNUMBER(E250),ISNUMBER(G250)),G250*ABS(D250-E250),"")</f>
        <v/>
      </c>
      <c r="O250" s="36" t="str">
        <f aca="false">IF(AND(K250="Yes",ISNUMBER(L250),ISNUMBER(N250)),(L250-D250)*SIGN(D250-E250)*G250-N(M250),"")</f>
        <v/>
      </c>
      <c r="P250" s="37" t="str">
        <f aca="false">IF(ISNUMBER(O250),IF(N250&gt;0,O250/N250,""),"")</f>
        <v/>
      </c>
      <c r="Q250" s="30"/>
    </row>
    <row r="251" customFormat="false" ht="15" hidden="false" customHeight="false" outlineLevel="0" collapsed="false">
      <c r="A251" s="29"/>
      <c r="B251" s="30"/>
      <c r="C251" s="30"/>
      <c r="D251" s="31"/>
      <c r="E251" s="31"/>
      <c r="F251" s="31"/>
      <c r="G251" s="32"/>
      <c r="H251" s="33"/>
      <c r="I251" s="39"/>
      <c r="J251" s="34" t="str">
        <f aca="false">IF(H251="","",IF(I251="No","Do not trade",IF(H251&gt;='Example Checklist'!$B$14,"Pass","Below min")))</f>
        <v/>
      </c>
      <c r="K251" s="39"/>
      <c r="L251" s="31"/>
      <c r="M251" s="35"/>
      <c r="N251" s="36" t="str">
        <f aca="false">IF(AND(ISNUMBER(D251),ISNUMBER(E251),ISNUMBER(G251)),G251*ABS(D251-E251),"")</f>
        <v/>
      </c>
      <c r="O251" s="36" t="str">
        <f aca="false">IF(AND(K251="Yes",ISNUMBER(L251),ISNUMBER(N251)),(L251-D251)*SIGN(D251-E251)*G251-N(M251),"")</f>
        <v/>
      </c>
      <c r="P251" s="37" t="str">
        <f aca="false">IF(ISNUMBER(O251),IF(N251&gt;0,O251/N251,""),"")</f>
        <v/>
      </c>
      <c r="Q251" s="30"/>
    </row>
    <row r="252" customFormat="false" ht="15" hidden="false" customHeight="false" outlineLevel="0" collapsed="false">
      <c r="A252" s="29"/>
      <c r="B252" s="30"/>
      <c r="C252" s="30"/>
      <c r="D252" s="31"/>
      <c r="E252" s="31"/>
      <c r="F252" s="31"/>
      <c r="G252" s="32"/>
      <c r="H252" s="33"/>
      <c r="I252" s="39"/>
      <c r="J252" s="34" t="str">
        <f aca="false">IF(H252="","",IF(I252="No","Do not trade",IF(H252&gt;='Example Checklist'!$B$14,"Pass","Below min")))</f>
        <v/>
      </c>
      <c r="K252" s="39"/>
      <c r="L252" s="31"/>
      <c r="M252" s="35"/>
      <c r="N252" s="36" t="str">
        <f aca="false">IF(AND(ISNUMBER(D252),ISNUMBER(E252),ISNUMBER(G252)),G252*ABS(D252-E252),"")</f>
        <v/>
      </c>
      <c r="O252" s="36" t="str">
        <f aca="false">IF(AND(K252="Yes",ISNUMBER(L252),ISNUMBER(N252)),(L252-D252)*SIGN(D252-E252)*G252-N(M252),"")</f>
        <v/>
      </c>
      <c r="P252" s="37" t="str">
        <f aca="false">IF(ISNUMBER(O252),IF(N252&gt;0,O252/N252,""),"")</f>
        <v/>
      </c>
      <c r="Q252" s="30"/>
    </row>
    <row r="253" customFormat="false" ht="15" hidden="false" customHeight="false" outlineLevel="0" collapsed="false">
      <c r="A253" s="29"/>
      <c r="B253" s="30"/>
      <c r="C253" s="30"/>
      <c r="D253" s="31"/>
      <c r="E253" s="31"/>
      <c r="F253" s="31"/>
      <c r="G253" s="32"/>
      <c r="H253" s="33"/>
      <c r="I253" s="39"/>
      <c r="J253" s="34" t="str">
        <f aca="false">IF(H253="","",IF(I253="No","Do not trade",IF(H253&gt;='Example Checklist'!$B$14,"Pass","Below min")))</f>
        <v/>
      </c>
      <c r="K253" s="39"/>
      <c r="L253" s="31"/>
      <c r="M253" s="35"/>
      <c r="N253" s="36" t="str">
        <f aca="false">IF(AND(ISNUMBER(D253),ISNUMBER(E253),ISNUMBER(G253)),G253*ABS(D253-E253),"")</f>
        <v/>
      </c>
      <c r="O253" s="36" t="str">
        <f aca="false">IF(AND(K253="Yes",ISNUMBER(L253),ISNUMBER(N253)),(L253-D253)*SIGN(D253-E253)*G253-N(M253),"")</f>
        <v/>
      </c>
      <c r="P253" s="37" t="str">
        <f aca="false">IF(ISNUMBER(O253),IF(N253&gt;0,O253/N253,""),"")</f>
        <v/>
      </c>
      <c r="Q253" s="30"/>
    </row>
    <row r="254" customFormat="false" ht="15" hidden="false" customHeight="false" outlineLevel="0" collapsed="false">
      <c r="A254" s="29"/>
      <c r="B254" s="30"/>
      <c r="C254" s="30"/>
      <c r="D254" s="31"/>
      <c r="E254" s="31"/>
      <c r="F254" s="31"/>
      <c r="G254" s="32"/>
      <c r="H254" s="33"/>
      <c r="I254" s="39"/>
      <c r="J254" s="34" t="str">
        <f aca="false">IF(H254="","",IF(I254="No","Do not trade",IF(H254&gt;='Example Checklist'!$B$14,"Pass","Below min")))</f>
        <v/>
      </c>
      <c r="K254" s="39"/>
      <c r="L254" s="31"/>
      <c r="M254" s="35"/>
      <c r="N254" s="36" t="str">
        <f aca="false">IF(AND(ISNUMBER(D254),ISNUMBER(E254),ISNUMBER(G254)),G254*ABS(D254-E254),"")</f>
        <v/>
      </c>
      <c r="O254" s="36" t="str">
        <f aca="false">IF(AND(K254="Yes",ISNUMBER(L254),ISNUMBER(N254)),(L254-D254)*SIGN(D254-E254)*G254-N(M254),"")</f>
        <v/>
      </c>
      <c r="P254" s="37" t="str">
        <f aca="false">IF(ISNUMBER(O254),IF(N254&gt;0,O254/N254,""),"")</f>
        <v/>
      </c>
      <c r="Q254" s="30"/>
    </row>
    <row r="255" customFormat="false" ht="15" hidden="false" customHeight="false" outlineLevel="0" collapsed="false">
      <c r="A255" s="29"/>
      <c r="B255" s="30"/>
      <c r="C255" s="30"/>
      <c r="D255" s="31"/>
      <c r="E255" s="31"/>
      <c r="F255" s="31"/>
      <c r="G255" s="32"/>
      <c r="H255" s="33"/>
      <c r="I255" s="39"/>
      <c r="J255" s="34" t="str">
        <f aca="false">IF(H255="","",IF(I255="No","Do not trade",IF(H255&gt;='Example Checklist'!$B$14,"Pass","Below min")))</f>
        <v/>
      </c>
      <c r="K255" s="39"/>
      <c r="L255" s="31"/>
      <c r="M255" s="35"/>
      <c r="N255" s="36" t="str">
        <f aca="false">IF(AND(ISNUMBER(D255),ISNUMBER(E255),ISNUMBER(G255)),G255*ABS(D255-E255),"")</f>
        <v/>
      </c>
      <c r="O255" s="36" t="str">
        <f aca="false">IF(AND(K255="Yes",ISNUMBER(L255),ISNUMBER(N255)),(L255-D255)*SIGN(D255-E255)*G255-N(M255),"")</f>
        <v/>
      </c>
      <c r="P255" s="37" t="str">
        <f aca="false">IF(ISNUMBER(O255),IF(N255&gt;0,O255/N255,""),"")</f>
        <v/>
      </c>
      <c r="Q255" s="30"/>
    </row>
    <row r="256" customFormat="false" ht="15" hidden="false" customHeight="false" outlineLevel="0" collapsed="false">
      <c r="A256" s="29"/>
      <c r="B256" s="30"/>
      <c r="C256" s="30"/>
      <c r="D256" s="31"/>
      <c r="E256" s="31"/>
      <c r="F256" s="31"/>
      <c r="G256" s="32"/>
      <c r="H256" s="33"/>
      <c r="I256" s="39"/>
      <c r="J256" s="34" t="str">
        <f aca="false">IF(H256="","",IF(I256="No","Do not trade",IF(H256&gt;='Example Checklist'!$B$14,"Pass","Below min")))</f>
        <v/>
      </c>
      <c r="K256" s="39"/>
      <c r="L256" s="31"/>
      <c r="M256" s="35"/>
      <c r="N256" s="36" t="str">
        <f aca="false">IF(AND(ISNUMBER(D256),ISNUMBER(E256),ISNUMBER(G256)),G256*ABS(D256-E256),"")</f>
        <v/>
      </c>
      <c r="O256" s="36" t="str">
        <f aca="false">IF(AND(K256="Yes",ISNUMBER(L256),ISNUMBER(N256)),(L256-D256)*SIGN(D256-E256)*G256-N(M256),"")</f>
        <v/>
      </c>
      <c r="P256" s="37" t="str">
        <f aca="false">IF(ISNUMBER(O256),IF(N256&gt;0,O256/N256,""),"")</f>
        <v/>
      </c>
      <c r="Q256" s="30"/>
    </row>
    <row r="257" customFormat="false" ht="15" hidden="false" customHeight="false" outlineLevel="0" collapsed="false">
      <c r="A257" s="29"/>
      <c r="B257" s="30"/>
      <c r="C257" s="30"/>
      <c r="D257" s="31"/>
      <c r="E257" s="31"/>
      <c r="F257" s="31"/>
      <c r="G257" s="32"/>
      <c r="H257" s="33"/>
      <c r="I257" s="39"/>
      <c r="J257" s="34" t="str">
        <f aca="false">IF(H257="","",IF(I257="No","Do not trade",IF(H257&gt;='Example Checklist'!$B$14,"Pass","Below min")))</f>
        <v/>
      </c>
      <c r="K257" s="39"/>
      <c r="L257" s="31"/>
      <c r="M257" s="35"/>
      <c r="N257" s="36" t="str">
        <f aca="false">IF(AND(ISNUMBER(D257),ISNUMBER(E257),ISNUMBER(G257)),G257*ABS(D257-E257),"")</f>
        <v/>
      </c>
      <c r="O257" s="36" t="str">
        <f aca="false">IF(AND(K257="Yes",ISNUMBER(L257),ISNUMBER(N257)),(L257-D257)*SIGN(D257-E257)*G257-N(M257),"")</f>
        <v/>
      </c>
      <c r="P257" s="37" t="str">
        <f aca="false">IF(ISNUMBER(O257),IF(N257&gt;0,O257/N257,""),"")</f>
        <v/>
      </c>
      <c r="Q257" s="30"/>
    </row>
    <row r="258" customFormat="false" ht="15" hidden="false" customHeight="false" outlineLevel="0" collapsed="false">
      <c r="A258" s="29"/>
      <c r="B258" s="30"/>
      <c r="C258" s="30"/>
      <c r="D258" s="31"/>
      <c r="E258" s="31"/>
      <c r="F258" s="31"/>
      <c r="G258" s="32"/>
      <c r="H258" s="33"/>
      <c r="I258" s="39"/>
      <c r="J258" s="34" t="str">
        <f aca="false">IF(H258="","",IF(I258="No","Do not trade",IF(H258&gt;='Example Checklist'!$B$14,"Pass","Below min")))</f>
        <v/>
      </c>
      <c r="K258" s="39"/>
      <c r="L258" s="31"/>
      <c r="M258" s="35"/>
      <c r="N258" s="36" t="str">
        <f aca="false">IF(AND(ISNUMBER(D258),ISNUMBER(E258),ISNUMBER(G258)),G258*ABS(D258-E258),"")</f>
        <v/>
      </c>
      <c r="O258" s="36" t="str">
        <f aca="false">IF(AND(K258="Yes",ISNUMBER(L258),ISNUMBER(N258)),(L258-D258)*SIGN(D258-E258)*G258-N(M258),"")</f>
        <v/>
      </c>
      <c r="P258" s="37" t="str">
        <f aca="false">IF(ISNUMBER(O258),IF(N258&gt;0,O258/N258,""),"")</f>
        <v/>
      </c>
      <c r="Q258" s="30"/>
    </row>
    <row r="259" customFormat="false" ht="15" hidden="false" customHeight="false" outlineLevel="0" collapsed="false">
      <c r="A259" s="29"/>
      <c r="B259" s="30"/>
      <c r="C259" s="30"/>
      <c r="D259" s="31"/>
      <c r="E259" s="31"/>
      <c r="F259" s="31"/>
      <c r="G259" s="32"/>
      <c r="H259" s="33"/>
      <c r="I259" s="39"/>
      <c r="J259" s="34" t="str">
        <f aca="false">IF(H259="","",IF(I259="No","Do not trade",IF(H259&gt;='Example Checklist'!$B$14,"Pass","Below min")))</f>
        <v/>
      </c>
      <c r="K259" s="39"/>
      <c r="L259" s="31"/>
      <c r="M259" s="35"/>
      <c r="N259" s="36" t="str">
        <f aca="false">IF(AND(ISNUMBER(D259),ISNUMBER(E259),ISNUMBER(G259)),G259*ABS(D259-E259),"")</f>
        <v/>
      </c>
      <c r="O259" s="36" t="str">
        <f aca="false">IF(AND(K259="Yes",ISNUMBER(L259),ISNUMBER(N259)),(L259-D259)*SIGN(D259-E259)*G259-N(M259),"")</f>
        <v/>
      </c>
      <c r="P259" s="37" t="str">
        <f aca="false">IF(ISNUMBER(O259),IF(N259&gt;0,O259/N259,""),"")</f>
        <v/>
      </c>
      <c r="Q259" s="30"/>
    </row>
    <row r="260" customFormat="false" ht="15" hidden="false" customHeight="false" outlineLevel="0" collapsed="false">
      <c r="A260" s="29"/>
      <c r="B260" s="30"/>
      <c r="C260" s="30"/>
      <c r="D260" s="31"/>
      <c r="E260" s="31"/>
      <c r="F260" s="31"/>
      <c r="G260" s="32"/>
      <c r="H260" s="33"/>
      <c r="I260" s="39"/>
      <c r="J260" s="34" t="str">
        <f aca="false">IF(H260="","",IF(I260="No","Do not trade",IF(H260&gt;='Example Checklist'!$B$14,"Pass","Below min")))</f>
        <v/>
      </c>
      <c r="K260" s="39"/>
      <c r="L260" s="31"/>
      <c r="M260" s="35"/>
      <c r="N260" s="36" t="str">
        <f aca="false">IF(AND(ISNUMBER(D260),ISNUMBER(E260),ISNUMBER(G260)),G260*ABS(D260-E260),"")</f>
        <v/>
      </c>
      <c r="O260" s="36" t="str">
        <f aca="false">IF(AND(K260="Yes",ISNUMBER(L260),ISNUMBER(N260)),(L260-D260)*SIGN(D260-E260)*G260-N(M260),"")</f>
        <v/>
      </c>
      <c r="P260" s="37" t="str">
        <f aca="false">IF(ISNUMBER(O260),IF(N260&gt;0,O260/N260,""),"")</f>
        <v/>
      </c>
      <c r="Q260" s="30"/>
    </row>
    <row r="261" customFormat="false" ht="15" hidden="false" customHeight="false" outlineLevel="0" collapsed="false">
      <c r="A261" s="29"/>
      <c r="B261" s="30"/>
      <c r="C261" s="30"/>
      <c r="D261" s="31"/>
      <c r="E261" s="31"/>
      <c r="F261" s="31"/>
      <c r="G261" s="32"/>
      <c r="H261" s="33"/>
      <c r="I261" s="39"/>
      <c r="J261" s="34" t="str">
        <f aca="false">IF(H261="","",IF(I261="No","Do not trade",IF(H261&gt;='Example Checklist'!$B$14,"Pass","Below min")))</f>
        <v/>
      </c>
      <c r="K261" s="39"/>
      <c r="L261" s="31"/>
      <c r="M261" s="35"/>
      <c r="N261" s="36" t="str">
        <f aca="false">IF(AND(ISNUMBER(D261),ISNUMBER(E261),ISNUMBER(G261)),G261*ABS(D261-E261),"")</f>
        <v/>
      </c>
      <c r="O261" s="36" t="str">
        <f aca="false">IF(AND(K261="Yes",ISNUMBER(L261),ISNUMBER(N261)),(L261-D261)*SIGN(D261-E261)*G261-N(M261),"")</f>
        <v/>
      </c>
      <c r="P261" s="37" t="str">
        <f aca="false">IF(ISNUMBER(O261),IF(N261&gt;0,O261/N261,""),"")</f>
        <v/>
      </c>
      <c r="Q261" s="30"/>
    </row>
    <row r="262" customFormat="false" ht="15" hidden="false" customHeight="false" outlineLevel="0" collapsed="false">
      <c r="A262" s="29"/>
      <c r="B262" s="30"/>
      <c r="C262" s="30"/>
      <c r="D262" s="31"/>
      <c r="E262" s="31"/>
      <c r="F262" s="31"/>
      <c r="G262" s="32"/>
      <c r="H262" s="33"/>
      <c r="I262" s="39"/>
      <c r="J262" s="34" t="str">
        <f aca="false">IF(H262="","",IF(I262="No","Do not trade",IF(H262&gt;='Example Checklist'!$B$14,"Pass","Below min")))</f>
        <v/>
      </c>
      <c r="K262" s="39"/>
      <c r="L262" s="31"/>
      <c r="M262" s="35"/>
      <c r="N262" s="36" t="str">
        <f aca="false">IF(AND(ISNUMBER(D262),ISNUMBER(E262),ISNUMBER(G262)),G262*ABS(D262-E262),"")</f>
        <v/>
      </c>
      <c r="O262" s="36" t="str">
        <f aca="false">IF(AND(K262="Yes",ISNUMBER(L262),ISNUMBER(N262)),(L262-D262)*SIGN(D262-E262)*G262-N(M262),"")</f>
        <v/>
      </c>
      <c r="P262" s="37" t="str">
        <f aca="false">IF(ISNUMBER(O262),IF(N262&gt;0,O262/N262,""),"")</f>
        <v/>
      </c>
      <c r="Q262" s="30"/>
    </row>
    <row r="263" customFormat="false" ht="15" hidden="false" customHeight="false" outlineLevel="0" collapsed="false">
      <c r="A263" s="29"/>
      <c r="B263" s="30"/>
      <c r="C263" s="30"/>
      <c r="D263" s="31"/>
      <c r="E263" s="31"/>
      <c r="F263" s="31"/>
      <c r="G263" s="32"/>
      <c r="H263" s="33"/>
      <c r="I263" s="39"/>
      <c r="J263" s="34" t="str">
        <f aca="false">IF(H263="","",IF(I263="No","Do not trade",IF(H263&gt;='Example Checklist'!$B$14,"Pass","Below min")))</f>
        <v/>
      </c>
      <c r="K263" s="39"/>
      <c r="L263" s="31"/>
      <c r="M263" s="35"/>
      <c r="N263" s="36" t="str">
        <f aca="false">IF(AND(ISNUMBER(D263),ISNUMBER(E263),ISNUMBER(G263)),G263*ABS(D263-E263),"")</f>
        <v/>
      </c>
      <c r="O263" s="36" t="str">
        <f aca="false">IF(AND(K263="Yes",ISNUMBER(L263),ISNUMBER(N263)),(L263-D263)*SIGN(D263-E263)*G263-N(M263),"")</f>
        <v/>
      </c>
      <c r="P263" s="37" t="str">
        <f aca="false">IF(ISNUMBER(O263),IF(N263&gt;0,O263/N263,""),"")</f>
        <v/>
      </c>
      <c r="Q263" s="30"/>
    </row>
    <row r="264" customFormat="false" ht="15" hidden="false" customHeight="false" outlineLevel="0" collapsed="false">
      <c r="A264" s="29"/>
      <c r="B264" s="30"/>
      <c r="C264" s="30"/>
      <c r="D264" s="31"/>
      <c r="E264" s="31"/>
      <c r="F264" s="31"/>
      <c r="G264" s="32"/>
      <c r="H264" s="33"/>
      <c r="I264" s="39"/>
      <c r="J264" s="34" t="str">
        <f aca="false">IF(H264="","",IF(I264="No","Do not trade",IF(H264&gt;='Example Checklist'!$B$14,"Pass","Below min")))</f>
        <v/>
      </c>
      <c r="K264" s="39"/>
      <c r="L264" s="31"/>
      <c r="M264" s="35"/>
      <c r="N264" s="36" t="str">
        <f aca="false">IF(AND(ISNUMBER(D264),ISNUMBER(E264),ISNUMBER(G264)),G264*ABS(D264-E264),"")</f>
        <v/>
      </c>
      <c r="O264" s="36" t="str">
        <f aca="false">IF(AND(K264="Yes",ISNUMBER(L264),ISNUMBER(N264)),(L264-D264)*SIGN(D264-E264)*G264-N(M264),"")</f>
        <v/>
      </c>
      <c r="P264" s="37" t="str">
        <f aca="false">IF(ISNUMBER(O264),IF(N264&gt;0,O264/N264,""),"")</f>
        <v/>
      </c>
      <c r="Q264" s="30"/>
    </row>
    <row r="265" customFormat="false" ht="15" hidden="false" customHeight="false" outlineLevel="0" collapsed="false">
      <c r="A265" s="29"/>
      <c r="B265" s="30"/>
      <c r="C265" s="30"/>
      <c r="D265" s="31"/>
      <c r="E265" s="31"/>
      <c r="F265" s="31"/>
      <c r="G265" s="32"/>
      <c r="H265" s="33"/>
      <c r="I265" s="39"/>
      <c r="J265" s="34" t="str">
        <f aca="false">IF(H265="","",IF(I265="No","Do not trade",IF(H265&gt;='Example Checklist'!$B$14,"Pass","Below min")))</f>
        <v/>
      </c>
      <c r="K265" s="39"/>
      <c r="L265" s="31"/>
      <c r="M265" s="35"/>
      <c r="N265" s="36" t="str">
        <f aca="false">IF(AND(ISNUMBER(D265),ISNUMBER(E265),ISNUMBER(G265)),G265*ABS(D265-E265),"")</f>
        <v/>
      </c>
      <c r="O265" s="36" t="str">
        <f aca="false">IF(AND(K265="Yes",ISNUMBER(L265),ISNUMBER(N265)),(L265-D265)*SIGN(D265-E265)*G265-N(M265),"")</f>
        <v/>
      </c>
      <c r="P265" s="37" t="str">
        <f aca="false">IF(ISNUMBER(O265),IF(N265&gt;0,O265/N265,""),"")</f>
        <v/>
      </c>
      <c r="Q265" s="30"/>
    </row>
    <row r="266" customFormat="false" ht="15" hidden="false" customHeight="false" outlineLevel="0" collapsed="false">
      <c r="A266" s="29"/>
      <c r="B266" s="30"/>
      <c r="C266" s="30"/>
      <c r="D266" s="31"/>
      <c r="E266" s="31"/>
      <c r="F266" s="31"/>
      <c r="G266" s="32"/>
      <c r="H266" s="33"/>
      <c r="I266" s="39"/>
      <c r="J266" s="34" t="str">
        <f aca="false">IF(H266="","",IF(I266="No","Do not trade",IF(H266&gt;='Example Checklist'!$B$14,"Pass","Below min")))</f>
        <v/>
      </c>
      <c r="K266" s="39"/>
      <c r="L266" s="31"/>
      <c r="M266" s="35"/>
      <c r="N266" s="36" t="str">
        <f aca="false">IF(AND(ISNUMBER(D266),ISNUMBER(E266),ISNUMBER(G266)),G266*ABS(D266-E266),"")</f>
        <v/>
      </c>
      <c r="O266" s="36" t="str">
        <f aca="false">IF(AND(K266="Yes",ISNUMBER(L266),ISNUMBER(N266)),(L266-D266)*SIGN(D266-E266)*G266-N(M266),"")</f>
        <v/>
      </c>
      <c r="P266" s="37" t="str">
        <f aca="false">IF(ISNUMBER(O266),IF(N266&gt;0,O266/N266,""),"")</f>
        <v/>
      </c>
      <c r="Q266" s="30"/>
    </row>
    <row r="267" customFormat="false" ht="15" hidden="false" customHeight="false" outlineLevel="0" collapsed="false">
      <c r="A267" s="29"/>
      <c r="B267" s="30"/>
      <c r="C267" s="30"/>
      <c r="D267" s="31"/>
      <c r="E267" s="31"/>
      <c r="F267" s="31"/>
      <c r="G267" s="32"/>
      <c r="H267" s="33"/>
      <c r="I267" s="39"/>
      <c r="J267" s="34" t="str">
        <f aca="false">IF(H267="","",IF(I267="No","Do not trade",IF(H267&gt;='Example Checklist'!$B$14,"Pass","Below min")))</f>
        <v/>
      </c>
      <c r="K267" s="39"/>
      <c r="L267" s="31"/>
      <c r="M267" s="35"/>
      <c r="N267" s="36" t="str">
        <f aca="false">IF(AND(ISNUMBER(D267),ISNUMBER(E267),ISNUMBER(G267)),G267*ABS(D267-E267),"")</f>
        <v/>
      </c>
      <c r="O267" s="36" t="str">
        <f aca="false">IF(AND(K267="Yes",ISNUMBER(L267),ISNUMBER(N267)),(L267-D267)*SIGN(D267-E267)*G267-N(M267),"")</f>
        <v/>
      </c>
      <c r="P267" s="37" t="str">
        <f aca="false">IF(ISNUMBER(O267),IF(N267&gt;0,O267/N267,""),"")</f>
        <v/>
      </c>
      <c r="Q267" s="30"/>
    </row>
    <row r="268" customFormat="false" ht="15" hidden="false" customHeight="false" outlineLevel="0" collapsed="false">
      <c r="A268" s="29"/>
      <c r="B268" s="30"/>
      <c r="C268" s="30"/>
      <c r="D268" s="31"/>
      <c r="E268" s="31"/>
      <c r="F268" s="31"/>
      <c r="G268" s="32"/>
      <c r="H268" s="33"/>
      <c r="I268" s="39"/>
      <c r="J268" s="34" t="str">
        <f aca="false">IF(H268="","",IF(I268="No","Do not trade",IF(H268&gt;='Example Checklist'!$B$14,"Pass","Below min")))</f>
        <v/>
      </c>
      <c r="K268" s="39"/>
      <c r="L268" s="31"/>
      <c r="M268" s="35"/>
      <c r="N268" s="36" t="str">
        <f aca="false">IF(AND(ISNUMBER(D268),ISNUMBER(E268),ISNUMBER(G268)),G268*ABS(D268-E268),"")</f>
        <v/>
      </c>
      <c r="O268" s="36" t="str">
        <f aca="false">IF(AND(K268="Yes",ISNUMBER(L268),ISNUMBER(N268)),(L268-D268)*SIGN(D268-E268)*G268-N(M268),"")</f>
        <v/>
      </c>
      <c r="P268" s="37" t="str">
        <f aca="false">IF(ISNUMBER(O268),IF(N268&gt;0,O268/N268,""),"")</f>
        <v/>
      </c>
      <c r="Q268" s="30"/>
    </row>
    <row r="269" customFormat="false" ht="15" hidden="false" customHeight="false" outlineLevel="0" collapsed="false">
      <c r="A269" s="29"/>
      <c r="B269" s="30"/>
      <c r="C269" s="30"/>
      <c r="D269" s="31"/>
      <c r="E269" s="31"/>
      <c r="F269" s="31"/>
      <c r="G269" s="32"/>
      <c r="H269" s="33"/>
      <c r="I269" s="39"/>
      <c r="J269" s="34" t="str">
        <f aca="false">IF(H269="","",IF(I269="No","Do not trade",IF(H269&gt;='Example Checklist'!$B$14,"Pass","Below min")))</f>
        <v/>
      </c>
      <c r="K269" s="39"/>
      <c r="L269" s="31"/>
      <c r="M269" s="35"/>
      <c r="N269" s="36" t="str">
        <f aca="false">IF(AND(ISNUMBER(D269),ISNUMBER(E269),ISNUMBER(G269)),G269*ABS(D269-E269),"")</f>
        <v/>
      </c>
      <c r="O269" s="36" t="str">
        <f aca="false">IF(AND(K269="Yes",ISNUMBER(L269),ISNUMBER(N269)),(L269-D269)*SIGN(D269-E269)*G269-N(M269),"")</f>
        <v/>
      </c>
      <c r="P269" s="37" t="str">
        <f aca="false">IF(ISNUMBER(O269),IF(N269&gt;0,O269/N269,""),"")</f>
        <v/>
      </c>
      <c r="Q269" s="30"/>
    </row>
    <row r="270" customFormat="false" ht="15" hidden="false" customHeight="false" outlineLevel="0" collapsed="false">
      <c r="A270" s="29"/>
      <c r="B270" s="30"/>
      <c r="C270" s="30"/>
      <c r="D270" s="31"/>
      <c r="E270" s="31"/>
      <c r="F270" s="31"/>
      <c r="G270" s="32"/>
      <c r="H270" s="33"/>
      <c r="I270" s="39"/>
      <c r="J270" s="34" t="str">
        <f aca="false">IF(H270="","",IF(I270="No","Do not trade",IF(H270&gt;='Example Checklist'!$B$14,"Pass","Below min")))</f>
        <v/>
      </c>
      <c r="K270" s="39"/>
      <c r="L270" s="31"/>
      <c r="M270" s="35"/>
      <c r="N270" s="36" t="str">
        <f aca="false">IF(AND(ISNUMBER(D270),ISNUMBER(E270),ISNUMBER(G270)),G270*ABS(D270-E270),"")</f>
        <v/>
      </c>
      <c r="O270" s="36" t="str">
        <f aca="false">IF(AND(K270="Yes",ISNUMBER(L270),ISNUMBER(N270)),(L270-D270)*SIGN(D270-E270)*G270-N(M270),"")</f>
        <v/>
      </c>
      <c r="P270" s="37" t="str">
        <f aca="false">IF(ISNUMBER(O270),IF(N270&gt;0,O270/N270,""),"")</f>
        <v/>
      </c>
      <c r="Q270" s="30"/>
    </row>
    <row r="271" customFormat="false" ht="15" hidden="false" customHeight="false" outlineLevel="0" collapsed="false">
      <c r="A271" s="29"/>
      <c r="B271" s="30"/>
      <c r="C271" s="30"/>
      <c r="D271" s="31"/>
      <c r="E271" s="31"/>
      <c r="F271" s="31"/>
      <c r="G271" s="32"/>
      <c r="H271" s="33"/>
      <c r="I271" s="39"/>
      <c r="J271" s="34" t="str">
        <f aca="false">IF(H271="","",IF(I271="No","Do not trade",IF(H271&gt;='Example Checklist'!$B$14,"Pass","Below min")))</f>
        <v/>
      </c>
      <c r="K271" s="39"/>
      <c r="L271" s="31"/>
      <c r="M271" s="35"/>
      <c r="N271" s="36" t="str">
        <f aca="false">IF(AND(ISNUMBER(D271),ISNUMBER(E271),ISNUMBER(G271)),G271*ABS(D271-E271),"")</f>
        <v/>
      </c>
      <c r="O271" s="36" t="str">
        <f aca="false">IF(AND(K271="Yes",ISNUMBER(L271),ISNUMBER(N271)),(L271-D271)*SIGN(D271-E271)*G271-N(M271),"")</f>
        <v/>
      </c>
      <c r="P271" s="37" t="str">
        <f aca="false">IF(ISNUMBER(O271),IF(N271&gt;0,O271/N271,""),"")</f>
        <v/>
      </c>
      <c r="Q271" s="30"/>
    </row>
    <row r="272" customFormat="false" ht="15" hidden="false" customHeight="false" outlineLevel="0" collapsed="false">
      <c r="A272" s="29"/>
      <c r="B272" s="30"/>
      <c r="C272" s="30"/>
      <c r="D272" s="31"/>
      <c r="E272" s="31"/>
      <c r="F272" s="31"/>
      <c r="G272" s="32"/>
      <c r="H272" s="33"/>
      <c r="I272" s="39"/>
      <c r="J272" s="34" t="str">
        <f aca="false">IF(H272="","",IF(I272="No","Do not trade",IF(H272&gt;='Example Checklist'!$B$14,"Pass","Below min")))</f>
        <v/>
      </c>
      <c r="K272" s="39"/>
      <c r="L272" s="31"/>
      <c r="M272" s="35"/>
      <c r="N272" s="36" t="str">
        <f aca="false">IF(AND(ISNUMBER(D272),ISNUMBER(E272),ISNUMBER(G272)),G272*ABS(D272-E272),"")</f>
        <v/>
      </c>
      <c r="O272" s="36" t="str">
        <f aca="false">IF(AND(K272="Yes",ISNUMBER(L272),ISNUMBER(N272)),(L272-D272)*SIGN(D272-E272)*G272-N(M272),"")</f>
        <v/>
      </c>
      <c r="P272" s="37" t="str">
        <f aca="false">IF(ISNUMBER(O272),IF(N272&gt;0,O272/N272,""),"")</f>
        <v/>
      </c>
      <c r="Q272" s="30"/>
    </row>
    <row r="273" customFormat="false" ht="15" hidden="false" customHeight="false" outlineLevel="0" collapsed="false">
      <c r="A273" s="29"/>
      <c r="B273" s="30"/>
      <c r="C273" s="30"/>
      <c r="D273" s="31"/>
      <c r="E273" s="31"/>
      <c r="F273" s="31"/>
      <c r="G273" s="32"/>
      <c r="H273" s="33"/>
      <c r="I273" s="39"/>
      <c r="J273" s="34" t="str">
        <f aca="false">IF(H273="","",IF(I273="No","Do not trade",IF(H273&gt;='Example Checklist'!$B$14,"Pass","Below min")))</f>
        <v/>
      </c>
      <c r="K273" s="39"/>
      <c r="L273" s="31"/>
      <c r="M273" s="35"/>
      <c r="N273" s="36" t="str">
        <f aca="false">IF(AND(ISNUMBER(D273),ISNUMBER(E273),ISNUMBER(G273)),G273*ABS(D273-E273),"")</f>
        <v/>
      </c>
      <c r="O273" s="36" t="str">
        <f aca="false">IF(AND(K273="Yes",ISNUMBER(L273),ISNUMBER(N273)),(L273-D273)*SIGN(D273-E273)*G273-N(M273),"")</f>
        <v/>
      </c>
      <c r="P273" s="37" t="str">
        <f aca="false">IF(ISNUMBER(O273),IF(N273&gt;0,O273/N273,""),"")</f>
        <v/>
      </c>
      <c r="Q273" s="30"/>
    </row>
    <row r="274" customFormat="false" ht="15" hidden="false" customHeight="false" outlineLevel="0" collapsed="false">
      <c r="A274" s="29"/>
      <c r="B274" s="30"/>
      <c r="C274" s="30"/>
      <c r="D274" s="31"/>
      <c r="E274" s="31"/>
      <c r="F274" s="31"/>
      <c r="G274" s="32"/>
      <c r="H274" s="33"/>
      <c r="I274" s="39"/>
      <c r="J274" s="34" t="str">
        <f aca="false">IF(H274="","",IF(I274="No","Do not trade",IF(H274&gt;='Example Checklist'!$B$14,"Pass","Below min")))</f>
        <v/>
      </c>
      <c r="K274" s="39"/>
      <c r="L274" s="31"/>
      <c r="M274" s="35"/>
      <c r="N274" s="36" t="str">
        <f aca="false">IF(AND(ISNUMBER(D274),ISNUMBER(E274),ISNUMBER(G274)),G274*ABS(D274-E274),"")</f>
        <v/>
      </c>
      <c r="O274" s="36" t="str">
        <f aca="false">IF(AND(K274="Yes",ISNUMBER(L274),ISNUMBER(N274)),(L274-D274)*SIGN(D274-E274)*G274-N(M274),"")</f>
        <v/>
      </c>
      <c r="P274" s="37" t="str">
        <f aca="false">IF(ISNUMBER(O274),IF(N274&gt;0,O274/N274,""),"")</f>
        <v/>
      </c>
      <c r="Q274" s="30"/>
    </row>
    <row r="275" customFormat="false" ht="15" hidden="false" customHeight="false" outlineLevel="0" collapsed="false">
      <c r="A275" s="29"/>
      <c r="B275" s="30"/>
      <c r="C275" s="30"/>
      <c r="D275" s="31"/>
      <c r="E275" s="31"/>
      <c r="F275" s="31"/>
      <c r="G275" s="32"/>
      <c r="H275" s="33"/>
      <c r="I275" s="39"/>
      <c r="J275" s="34" t="str">
        <f aca="false">IF(H275="","",IF(I275="No","Do not trade",IF(H275&gt;='Example Checklist'!$B$14,"Pass","Below min")))</f>
        <v/>
      </c>
      <c r="K275" s="39"/>
      <c r="L275" s="31"/>
      <c r="M275" s="35"/>
      <c r="N275" s="36" t="str">
        <f aca="false">IF(AND(ISNUMBER(D275),ISNUMBER(E275),ISNUMBER(G275)),G275*ABS(D275-E275),"")</f>
        <v/>
      </c>
      <c r="O275" s="36" t="str">
        <f aca="false">IF(AND(K275="Yes",ISNUMBER(L275),ISNUMBER(N275)),(L275-D275)*SIGN(D275-E275)*G275-N(M275),"")</f>
        <v/>
      </c>
      <c r="P275" s="37" t="str">
        <f aca="false">IF(ISNUMBER(O275),IF(N275&gt;0,O275/N275,""),"")</f>
        <v/>
      </c>
      <c r="Q275" s="30"/>
    </row>
    <row r="276" customFormat="false" ht="15" hidden="false" customHeight="false" outlineLevel="0" collapsed="false">
      <c r="A276" s="29"/>
      <c r="B276" s="30"/>
      <c r="C276" s="30"/>
      <c r="D276" s="31"/>
      <c r="E276" s="31"/>
      <c r="F276" s="31"/>
      <c r="G276" s="32"/>
      <c r="H276" s="33"/>
      <c r="I276" s="39"/>
      <c r="J276" s="34" t="str">
        <f aca="false">IF(H276="","",IF(I276="No","Do not trade",IF(H276&gt;='Example Checklist'!$B$14,"Pass","Below min")))</f>
        <v/>
      </c>
      <c r="K276" s="39"/>
      <c r="L276" s="31"/>
      <c r="M276" s="35"/>
      <c r="N276" s="36" t="str">
        <f aca="false">IF(AND(ISNUMBER(D276),ISNUMBER(E276),ISNUMBER(G276)),G276*ABS(D276-E276),"")</f>
        <v/>
      </c>
      <c r="O276" s="36" t="str">
        <f aca="false">IF(AND(K276="Yes",ISNUMBER(L276),ISNUMBER(N276)),(L276-D276)*SIGN(D276-E276)*G276-N(M276),"")</f>
        <v/>
      </c>
      <c r="P276" s="37" t="str">
        <f aca="false">IF(ISNUMBER(O276),IF(N276&gt;0,O276/N276,""),"")</f>
        <v/>
      </c>
      <c r="Q276" s="30"/>
    </row>
    <row r="277" customFormat="false" ht="15" hidden="false" customHeight="false" outlineLevel="0" collapsed="false">
      <c r="A277" s="29"/>
      <c r="B277" s="30"/>
      <c r="C277" s="30"/>
      <c r="D277" s="31"/>
      <c r="E277" s="31"/>
      <c r="F277" s="31"/>
      <c r="G277" s="32"/>
      <c r="H277" s="33"/>
      <c r="I277" s="39"/>
      <c r="J277" s="34" t="str">
        <f aca="false">IF(H277="","",IF(I277="No","Do not trade",IF(H277&gt;='Example Checklist'!$B$14,"Pass","Below min")))</f>
        <v/>
      </c>
      <c r="K277" s="39"/>
      <c r="L277" s="31"/>
      <c r="M277" s="35"/>
      <c r="N277" s="36" t="str">
        <f aca="false">IF(AND(ISNUMBER(D277),ISNUMBER(E277),ISNUMBER(G277)),G277*ABS(D277-E277),"")</f>
        <v/>
      </c>
      <c r="O277" s="36" t="str">
        <f aca="false">IF(AND(K277="Yes",ISNUMBER(L277),ISNUMBER(N277)),(L277-D277)*SIGN(D277-E277)*G277-N(M277),"")</f>
        <v/>
      </c>
      <c r="P277" s="37" t="str">
        <f aca="false">IF(ISNUMBER(O277),IF(N277&gt;0,O277/N277,""),"")</f>
        <v/>
      </c>
      <c r="Q277" s="30"/>
    </row>
    <row r="278" customFormat="false" ht="15" hidden="false" customHeight="false" outlineLevel="0" collapsed="false">
      <c r="A278" s="29"/>
      <c r="B278" s="30"/>
      <c r="C278" s="30"/>
      <c r="D278" s="31"/>
      <c r="E278" s="31"/>
      <c r="F278" s="31"/>
      <c r="G278" s="32"/>
      <c r="H278" s="33"/>
      <c r="I278" s="39"/>
      <c r="J278" s="34" t="str">
        <f aca="false">IF(H278="","",IF(I278="No","Do not trade",IF(H278&gt;='Example Checklist'!$B$14,"Pass","Below min")))</f>
        <v/>
      </c>
      <c r="K278" s="39"/>
      <c r="L278" s="31"/>
      <c r="M278" s="35"/>
      <c r="N278" s="36" t="str">
        <f aca="false">IF(AND(ISNUMBER(D278),ISNUMBER(E278),ISNUMBER(G278)),G278*ABS(D278-E278),"")</f>
        <v/>
      </c>
      <c r="O278" s="36" t="str">
        <f aca="false">IF(AND(K278="Yes",ISNUMBER(L278),ISNUMBER(N278)),(L278-D278)*SIGN(D278-E278)*G278-N(M278),"")</f>
        <v/>
      </c>
      <c r="P278" s="37" t="str">
        <f aca="false">IF(ISNUMBER(O278),IF(N278&gt;0,O278/N278,""),"")</f>
        <v/>
      </c>
      <c r="Q278" s="30"/>
    </row>
    <row r="279" customFormat="false" ht="15" hidden="false" customHeight="false" outlineLevel="0" collapsed="false">
      <c r="A279" s="29"/>
      <c r="B279" s="30"/>
      <c r="C279" s="30"/>
      <c r="D279" s="31"/>
      <c r="E279" s="31"/>
      <c r="F279" s="31"/>
      <c r="G279" s="32"/>
      <c r="H279" s="33"/>
      <c r="I279" s="39"/>
      <c r="J279" s="34" t="str">
        <f aca="false">IF(H279="","",IF(I279="No","Do not trade",IF(H279&gt;='Example Checklist'!$B$14,"Pass","Below min")))</f>
        <v/>
      </c>
      <c r="K279" s="39"/>
      <c r="L279" s="31"/>
      <c r="M279" s="35"/>
      <c r="N279" s="36" t="str">
        <f aca="false">IF(AND(ISNUMBER(D279),ISNUMBER(E279),ISNUMBER(G279)),G279*ABS(D279-E279),"")</f>
        <v/>
      </c>
      <c r="O279" s="36" t="str">
        <f aca="false">IF(AND(K279="Yes",ISNUMBER(L279),ISNUMBER(N279)),(L279-D279)*SIGN(D279-E279)*G279-N(M279),"")</f>
        <v/>
      </c>
      <c r="P279" s="37" t="str">
        <f aca="false">IF(ISNUMBER(O279),IF(N279&gt;0,O279/N279,""),"")</f>
        <v/>
      </c>
      <c r="Q279" s="30"/>
    </row>
    <row r="280" customFormat="false" ht="15" hidden="false" customHeight="false" outlineLevel="0" collapsed="false">
      <c r="A280" s="29"/>
      <c r="B280" s="30"/>
      <c r="C280" s="30"/>
      <c r="D280" s="31"/>
      <c r="E280" s="31"/>
      <c r="F280" s="31"/>
      <c r="G280" s="32"/>
      <c r="H280" s="33"/>
      <c r="I280" s="39"/>
      <c r="J280" s="34" t="str">
        <f aca="false">IF(H280="","",IF(I280="No","Do not trade",IF(H280&gt;='Example Checklist'!$B$14,"Pass","Below min")))</f>
        <v/>
      </c>
      <c r="K280" s="39"/>
      <c r="L280" s="31"/>
      <c r="M280" s="35"/>
      <c r="N280" s="36" t="str">
        <f aca="false">IF(AND(ISNUMBER(D280),ISNUMBER(E280),ISNUMBER(G280)),G280*ABS(D280-E280),"")</f>
        <v/>
      </c>
      <c r="O280" s="36" t="str">
        <f aca="false">IF(AND(K280="Yes",ISNUMBER(L280),ISNUMBER(N280)),(L280-D280)*SIGN(D280-E280)*G280-N(M280),"")</f>
        <v/>
      </c>
      <c r="P280" s="37" t="str">
        <f aca="false">IF(ISNUMBER(O280),IF(N280&gt;0,O280/N280,""),"")</f>
        <v/>
      </c>
      <c r="Q280" s="30"/>
    </row>
    <row r="281" customFormat="false" ht="15" hidden="false" customHeight="false" outlineLevel="0" collapsed="false">
      <c r="A281" s="29"/>
      <c r="B281" s="30"/>
      <c r="C281" s="30"/>
      <c r="D281" s="31"/>
      <c r="E281" s="31"/>
      <c r="F281" s="31"/>
      <c r="G281" s="32"/>
      <c r="H281" s="33"/>
      <c r="I281" s="39"/>
      <c r="J281" s="34" t="str">
        <f aca="false">IF(H281="","",IF(I281="No","Do not trade",IF(H281&gt;='Example Checklist'!$B$14,"Pass","Below min")))</f>
        <v/>
      </c>
      <c r="K281" s="39"/>
      <c r="L281" s="31"/>
      <c r="M281" s="35"/>
      <c r="N281" s="36" t="str">
        <f aca="false">IF(AND(ISNUMBER(D281),ISNUMBER(E281),ISNUMBER(G281)),G281*ABS(D281-E281),"")</f>
        <v/>
      </c>
      <c r="O281" s="36" t="str">
        <f aca="false">IF(AND(K281="Yes",ISNUMBER(L281),ISNUMBER(N281)),(L281-D281)*SIGN(D281-E281)*G281-N(M281),"")</f>
        <v/>
      </c>
      <c r="P281" s="37" t="str">
        <f aca="false">IF(ISNUMBER(O281),IF(N281&gt;0,O281/N281,""),"")</f>
        <v/>
      </c>
      <c r="Q281" s="30"/>
    </row>
    <row r="282" customFormat="false" ht="15" hidden="false" customHeight="false" outlineLevel="0" collapsed="false">
      <c r="A282" s="29"/>
      <c r="B282" s="30"/>
      <c r="C282" s="30"/>
      <c r="D282" s="31"/>
      <c r="E282" s="31"/>
      <c r="F282" s="31"/>
      <c r="G282" s="32"/>
      <c r="H282" s="33"/>
      <c r="I282" s="39"/>
      <c r="J282" s="34" t="str">
        <f aca="false">IF(H282="","",IF(I282="No","Do not trade",IF(H282&gt;='Example Checklist'!$B$14,"Pass","Below min")))</f>
        <v/>
      </c>
      <c r="K282" s="39"/>
      <c r="L282" s="31"/>
      <c r="M282" s="35"/>
      <c r="N282" s="36" t="str">
        <f aca="false">IF(AND(ISNUMBER(D282),ISNUMBER(E282),ISNUMBER(G282)),G282*ABS(D282-E282),"")</f>
        <v/>
      </c>
      <c r="O282" s="36" t="str">
        <f aca="false">IF(AND(K282="Yes",ISNUMBER(L282),ISNUMBER(N282)),(L282-D282)*SIGN(D282-E282)*G282-N(M282),"")</f>
        <v/>
      </c>
      <c r="P282" s="37" t="str">
        <f aca="false">IF(ISNUMBER(O282),IF(N282&gt;0,O282/N282,""),"")</f>
        <v/>
      </c>
      <c r="Q282" s="30"/>
    </row>
    <row r="283" customFormat="false" ht="15" hidden="false" customHeight="false" outlineLevel="0" collapsed="false">
      <c r="A283" s="29"/>
      <c r="B283" s="30"/>
      <c r="C283" s="30"/>
      <c r="D283" s="31"/>
      <c r="E283" s="31"/>
      <c r="F283" s="31"/>
      <c r="G283" s="32"/>
      <c r="H283" s="33"/>
      <c r="I283" s="39"/>
      <c r="J283" s="34" t="str">
        <f aca="false">IF(H283="","",IF(I283="No","Do not trade",IF(H283&gt;='Example Checklist'!$B$14,"Pass","Below min")))</f>
        <v/>
      </c>
      <c r="K283" s="39"/>
      <c r="L283" s="31"/>
      <c r="M283" s="35"/>
      <c r="N283" s="36" t="str">
        <f aca="false">IF(AND(ISNUMBER(D283),ISNUMBER(E283),ISNUMBER(G283)),G283*ABS(D283-E283),"")</f>
        <v/>
      </c>
      <c r="O283" s="36" t="str">
        <f aca="false">IF(AND(K283="Yes",ISNUMBER(L283),ISNUMBER(N283)),(L283-D283)*SIGN(D283-E283)*G283-N(M283),"")</f>
        <v/>
      </c>
      <c r="P283" s="37" t="str">
        <f aca="false">IF(ISNUMBER(O283),IF(N283&gt;0,O283/N283,""),"")</f>
        <v/>
      </c>
      <c r="Q283" s="30"/>
    </row>
    <row r="284" customFormat="false" ht="15" hidden="false" customHeight="false" outlineLevel="0" collapsed="false">
      <c r="A284" s="29"/>
      <c r="B284" s="30"/>
      <c r="C284" s="30"/>
      <c r="D284" s="31"/>
      <c r="E284" s="31"/>
      <c r="F284" s="31"/>
      <c r="G284" s="32"/>
      <c r="H284" s="33"/>
      <c r="I284" s="39"/>
      <c r="J284" s="34" t="str">
        <f aca="false">IF(H284="","",IF(I284="No","Do not trade",IF(H284&gt;='Example Checklist'!$B$14,"Pass","Below min")))</f>
        <v/>
      </c>
      <c r="K284" s="39"/>
      <c r="L284" s="31"/>
      <c r="M284" s="35"/>
      <c r="N284" s="36" t="str">
        <f aca="false">IF(AND(ISNUMBER(D284),ISNUMBER(E284),ISNUMBER(G284)),G284*ABS(D284-E284),"")</f>
        <v/>
      </c>
      <c r="O284" s="36" t="str">
        <f aca="false">IF(AND(K284="Yes",ISNUMBER(L284),ISNUMBER(N284)),(L284-D284)*SIGN(D284-E284)*G284-N(M284),"")</f>
        <v/>
      </c>
      <c r="P284" s="37" t="str">
        <f aca="false">IF(ISNUMBER(O284),IF(N284&gt;0,O284/N284,""),"")</f>
        <v/>
      </c>
      <c r="Q284" s="30"/>
    </row>
    <row r="285" customFormat="false" ht="15" hidden="false" customHeight="false" outlineLevel="0" collapsed="false">
      <c r="A285" s="29"/>
      <c r="B285" s="30"/>
      <c r="C285" s="30"/>
      <c r="D285" s="31"/>
      <c r="E285" s="31"/>
      <c r="F285" s="31"/>
      <c r="G285" s="32"/>
      <c r="H285" s="33"/>
      <c r="I285" s="39"/>
      <c r="J285" s="34" t="str">
        <f aca="false">IF(H285="","",IF(I285="No","Do not trade",IF(H285&gt;='Example Checklist'!$B$14,"Pass","Below min")))</f>
        <v/>
      </c>
      <c r="K285" s="39"/>
      <c r="L285" s="31"/>
      <c r="M285" s="35"/>
      <c r="N285" s="36" t="str">
        <f aca="false">IF(AND(ISNUMBER(D285),ISNUMBER(E285),ISNUMBER(G285)),G285*ABS(D285-E285),"")</f>
        <v/>
      </c>
      <c r="O285" s="36" t="str">
        <f aca="false">IF(AND(K285="Yes",ISNUMBER(L285),ISNUMBER(N285)),(L285-D285)*SIGN(D285-E285)*G285-N(M285),"")</f>
        <v/>
      </c>
      <c r="P285" s="37" t="str">
        <f aca="false">IF(ISNUMBER(O285),IF(N285&gt;0,O285/N285,""),"")</f>
        <v/>
      </c>
      <c r="Q285" s="30"/>
    </row>
    <row r="286" customFormat="false" ht="15" hidden="false" customHeight="false" outlineLevel="0" collapsed="false">
      <c r="A286" s="29"/>
      <c r="B286" s="30"/>
      <c r="C286" s="30"/>
      <c r="D286" s="31"/>
      <c r="E286" s="31"/>
      <c r="F286" s="31"/>
      <c r="G286" s="32"/>
      <c r="H286" s="33"/>
      <c r="I286" s="39"/>
      <c r="J286" s="34" t="str">
        <f aca="false">IF(H286="","",IF(I286="No","Do not trade",IF(H286&gt;='Example Checklist'!$B$14,"Pass","Below min")))</f>
        <v/>
      </c>
      <c r="K286" s="39"/>
      <c r="L286" s="31"/>
      <c r="M286" s="35"/>
      <c r="N286" s="36" t="str">
        <f aca="false">IF(AND(ISNUMBER(D286),ISNUMBER(E286),ISNUMBER(G286)),G286*ABS(D286-E286),"")</f>
        <v/>
      </c>
      <c r="O286" s="36" t="str">
        <f aca="false">IF(AND(K286="Yes",ISNUMBER(L286),ISNUMBER(N286)),(L286-D286)*SIGN(D286-E286)*G286-N(M286),"")</f>
        <v/>
      </c>
      <c r="P286" s="37" t="str">
        <f aca="false">IF(ISNUMBER(O286),IF(N286&gt;0,O286/N286,""),"")</f>
        <v/>
      </c>
      <c r="Q286" s="30"/>
    </row>
    <row r="287" customFormat="false" ht="15" hidden="false" customHeight="false" outlineLevel="0" collapsed="false">
      <c r="A287" s="29"/>
      <c r="B287" s="30"/>
      <c r="C287" s="30"/>
      <c r="D287" s="31"/>
      <c r="E287" s="31"/>
      <c r="F287" s="31"/>
      <c r="G287" s="32"/>
      <c r="H287" s="33"/>
      <c r="I287" s="39"/>
      <c r="J287" s="34" t="str">
        <f aca="false">IF(H287="","",IF(I287="No","Do not trade",IF(H287&gt;='Example Checklist'!$B$14,"Pass","Below min")))</f>
        <v/>
      </c>
      <c r="K287" s="39"/>
      <c r="L287" s="31"/>
      <c r="M287" s="35"/>
      <c r="N287" s="36" t="str">
        <f aca="false">IF(AND(ISNUMBER(D287),ISNUMBER(E287),ISNUMBER(G287)),G287*ABS(D287-E287),"")</f>
        <v/>
      </c>
      <c r="O287" s="36" t="str">
        <f aca="false">IF(AND(K287="Yes",ISNUMBER(L287),ISNUMBER(N287)),(L287-D287)*SIGN(D287-E287)*G287-N(M287),"")</f>
        <v/>
      </c>
      <c r="P287" s="37" t="str">
        <f aca="false">IF(ISNUMBER(O287),IF(N287&gt;0,O287/N287,""),"")</f>
        <v/>
      </c>
      <c r="Q287" s="30"/>
    </row>
    <row r="288" customFormat="false" ht="15" hidden="false" customHeight="false" outlineLevel="0" collapsed="false">
      <c r="A288" s="29"/>
      <c r="B288" s="30"/>
      <c r="C288" s="30"/>
      <c r="D288" s="31"/>
      <c r="E288" s="31"/>
      <c r="F288" s="31"/>
      <c r="G288" s="32"/>
      <c r="H288" s="33"/>
      <c r="I288" s="39"/>
      <c r="J288" s="34" t="str">
        <f aca="false">IF(H288="","",IF(I288="No","Do not trade",IF(H288&gt;='Example Checklist'!$B$14,"Pass","Below min")))</f>
        <v/>
      </c>
      <c r="K288" s="39"/>
      <c r="L288" s="31"/>
      <c r="M288" s="35"/>
      <c r="N288" s="36" t="str">
        <f aca="false">IF(AND(ISNUMBER(D288),ISNUMBER(E288),ISNUMBER(G288)),G288*ABS(D288-E288),"")</f>
        <v/>
      </c>
      <c r="O288" s="36" t="str">
        <f aca="false">IF(AND(K288="Yes",ISNUMBER(L288),ISNUMBER(N288)),(L288-D288)*SIGN(D288-E288)*G288-N(M288),"")</f>
        <v/>
      </c>
      <c r="P288" s="37" t="str">
        <f aca="false">IF(ISNUMBER(O288),IF(N288&gt;0,O288/N288,""),"")</f>
        <v/>
      </c>
      <c r="Q288" s="30"/>
    </row>
    <row r="289" customFormat="false" ht="15" hidden="false" customHeight="false" outlineLevel="0" collapsed="false">
      <c r="A289" s="29"/>
      <c r="B289" s="30"/>
      <c r="C289" s="30"/>
      <c r="D289" s="31"/>
      <c r="E289" s="31"/>
      <c r="F289" s="31"/>
      <c r="G289" s="32"/>
      <c r="H289" s="33"/>
      <c r="I289" s="39"/>
      <c r="J289" s="34" t="str">
        <f aca="false">IF(H289="","",IF(I289="No","Do not trade",IF(H289&gt;='Example Checklist'!$B$14,"Pass","Below min")))</f>
        <v/>
      </c>
      <c r="K289" s="39"/>
      <c r="L289" s="31"/>
      <c r="M289" s="35"/>
      <c r="N289" s="36" t="str">
        <f aca="false">IF(AND(ISNUMBER(D289),ISNUMBER(E289),ISNUMBER(G289)),G289*ABS(D289-E289),"")</f>
        <v/>
      </c>
      <c r="O289" s="36" t="str">
        <f aca="false">IF(AND(K289="Yes",ISNUMBER(L289),ISNUMBER(N289)),(L289-D289)*SIGN(D289-E289)*G289-N(M289),"")</f>
        <v/>
      </c>
      <c r="P289" s="37" t="str">
        <f aca="false">IF(ISNUMBER(O289),IF(N289&gt;0,O289/N289,""),"")</f>
        <v/>
      </c>
      <c r="Q289" s="30"/>
    </row>
    <row r="290" customFormat="false" ht="15" hidden="false" customHeight="false" outlineLevel="0" collapsed="false">
      <c r="A290" s="29"/>
      <c r="B290" s="30"/>
      <c r="C290" s="30"/>
      <c r="D290" s="31"/>
      <c r="E290" s="31"/>
      <c r="F290" s="31"/>
      <c r="G290" s="32"/>
      <c r="H290" s="33"/>
      <c r="I290" s="39"/>
      <c r="J290" s="34" t="str">
        <f aca="false">IF(H290="","",IF(I290="No","Do not trade",IF(H290&gt;='Example Checklist'!$B$14,"Pass","Below min")))</f>
        <v/>
      </c>
      <c r="K290" s="39"/>
      <c r="L290" s="31"/>
      <c r="M290" s="35"/>
      <c r="N290" s="36" t="str">
        <f aca="false">IF(AND(ISNUMBER(D290),ISNUMBER(E290),ISNUMBER(G290)),G290*ABS(D290-E290),"")</f>
        <v/>
      </c>
      <c r="O290" s="36" t="str">
        <f aca="false">IF(AND(K290="Yes",ISNUMBER(L290),ISNUMBER(N290)),(L290-D290)*SIGN(D290-E290)*G290-N(M290),"")</f>
        <v/>
      </c>
      <c r="P290" s="37" t="str">
        <f aca="false">IF(ISNUMBER(O290),IF(N290&gt;0,O290/N290,""),"")</f>
        <v/>
      </c>
      <c r="Q290" s="30"/>
    </row>
    <row r="291" customFormat="false" ht="15" hidden="false" customHeight="false" outlineLevel="0" collapsed="false">
      <c r="A291" s="29"/>
      <c r="B291" s="30"/>
      <c r="C291" s="30"/>
      <c r="D291" s="31"/>
      <c r="E291" s="31"/>
      <c r="F291" s="31"/>
      <c r="G291" s="32"/>
      <c r="H291" s="33"/>
      <c r="I291" s="39"/>
      <c r="J291" s="34" t="str">
        <f aca="false">IF(H291="","",IF(I291="No","Do not trade",IF(H291&gt;='Example Checklist'!$B$14,"Pass","Below min")))</f>
        <v/>
      </c>
      <c r="K291" s="39"/>
      <c r="L291" s="31"/>
      <c r="M291" s="35"/>
      <c r="N291" s="36" t="str">
        <f aca="false">IF(AND(ISNUMBER(D291),ISNUMBER(E291),ISNUMBER(G291)),G291*ABS(D291-E291),"")</f>
        <v/>
      </c>
      <c r="O291" s="36" t="str">
        <f aca="false">IF(AND(K291="Yes",ISNUMBER(L291),ISNUMBER(N291)),(L291-D291)*SIGN(D291-E291)*G291-N(M291),"")</f>
        <v/>
      </c>
      <c r="P291" s="37" t="str">
        <f aca="false">IF(ISNUMBER(O291),IF(N291&gt;0,O291/N291,""),"")</f>
        <v/>
      </c>
      <c r="Q291" s="30"/>
    </row>
    <row r="292" customFormat="false" ht="15" hidden="false" customHeight="false" outlineLevel="0" collapsed="false">
      <c r="A292" s="29"/>
      <c r="B292" s="30"/>
      <c r="C292" s="30"/>
      <c r="D292" s="31"/>
      <c r="E292" s="31"/>
      <c r="F292" s="31"/>
      <c r="G292" s="32"/>
      <c r="H292" s="33"/>
      <c r="I292" s="39"/>
      <c r="J292" s="34" t="str">
        <f aca="false">IF(H292="","",IF(I292="No","Do not trade",IF(H292&gt;='Example Checklist'!$B$14,"Pass","Below min")))</f>
        <v/>
      </c>
      <c r="K292" s="39"/>
      <c r="L292" s="31"/>
      <c r="M292" s="35"/>
      <c r="N292" s="36" t="str">
        <f aca="false">IF(AND(ISNUMBER(D292),ISNUMBER(E292),ISNUMBER(G292)),G292*ABS(D292-E292),"")</f>
        <v/>
      </c>
      <c r="O292" s="36" t="str">
        <f aca="false">IF(AND(K292="Yes",ISNUMBER(L292),ISNUMBER(N292)),(L292-D292)*SIGN(D292-E292)*G292-N(M292),"")</f>
        <v/>
      </c>
      <c r="P292" s="37" t="str">
        <f aca="false">IF(ISNUMBER(O292),IF(N292&gt;0,O292/N292,""),"")</f>
        <v/>
      </c>
      <c r="Q292" s="30"/>
    </row>
    <row r="293" customFormat="false" ht="15" hidden="false" customHeight="false" outlineLevel="0" collapsed="false">
      <c r="A293" s="29"/>
      <c r="B293" s="30"/>
      <c r="C293" s="30"/>
      <c r="D293" s="31"/>
      <c r="E293" s="31"/>
      <c r="F293" s="31"/>
      <c r="G293" s="32"/>
      <c r="H293" s="33"/>
      <c r="I293" s="39"/>
      <c r="J293" s="34" t="str">
        <f aca="false">IF(H293="","",IF(I293="No","Do not trade",IF(H293&gt;='Example Checklist'!$B$14,"Pass","Below min")))</f>
        <v/>
      </c>
      <c r="K293" s="39"/>
      <c r="L293" s="31"/>
      <c r="M293" s="35"/>
      <c r="N293" s="36" t="str">
        <f aca="false">IF(AND(ISNUMBER(D293),ISNUMBER(E293),ISNUMBER(G293)),G293*ABS(D293-E293),"")</f>
        <v/>
      </c>
      <c r="O293" s="36" t="str">
        <f aca="false">IF(AND(K293="Yes",ISNUMBER(L293),ISNUMBER(N293)),(L293-D293)*SIGN(D293-E293)*G293-N(M293),"")</f>
        <v/>
      </c>
      <c r="P293" s="37" t="str">
        <f aca="false">IF(ISNUMBER(O293),IF(N293&gt;0,O293/N293,""),"")</f>
        <v/>
      </c>
      <c r="Q293" s="30"/>
    </row>
    <row r="294" customFormat="false" ht="15" hidden="false" customHeight="false" outlineLevel="0" collapsed="false">
      <c r="A294" s="29"/>
      <c r="B294" s="30"/>
      <c r="C294" s="30"/>
      <c r="D294" s="31"/>
      <c r="E294" s="31"/>
      <c r="F294" s="31"/>
      <c r="G294" s="32"/>
      <c r="H294" s="33"/>
      <c r="I294" s="39"/>
      <c r="J294" s="34" t="str">
        <f aca="false">IF(H294="","",IF(I294="No","Do not trade",IF(H294&gt;='Example Checklist'!$B$14,"Pass","Below min")))</f>
        <v/>
      </c>
      <c r="K294" s="39"/>
      <c r="L294" s="31"/>
      <c r="M294" s="35"/>
      <c r="N294" s="36" t="str">
        <f aca="false">IF(AND(ISNUMBER(D294),ISNUMBER(E294),ISNUMBER(G294)),G294*ABS(D294-E294),"")</f>
        <v/>
      </c>
      <c r="O294" s="36" t="str">
        <f aca="false">IF(AND(K294="Yes",ISNUMBER(L294),ISNUMBER(N294)),(L294-D294)*SIGN(D294-E294)*G294-N(M294),"")</f>
        <v/>
      </c>
      <c r="P294" s="37" t="str">
        <f aca="false">IF(ISNUMBER(O294),IF(N294&gt;0,O294/N294,""),"")</f>
        <v/>
      </c>
      <c r="Q294" s="30"/>
    </row>
    <row r="295" customFormat="false" ht="15" hidden="false" customHeight="false" outlineLevel="0" collapsed="false">
      <c r="A295" s="29"/>
      <c r="B295" s="30"/>
      <c r="C295" s="30"/>
      <c r="D295" s="31"/>
      <c r="E295" s="31"/>
      <c r="F295" s="31"/>
      <c r="G295" s="32"/>
      <c r="H295" s="33"/>
      <c r="I295" s="39"/>
      <c r="J295" s="34" t="str">
        <f aca="false">IF(H295="","",IF(I295="No","Do not trade",IF(H295&gt;='Example Checklist'!$B$14,"Pass","Below min")))</f>
        <v/>
      </c>
      <c r="K295" s="39"/>
      <c r="L295" s="31"/>
      <c r="M295" s="35"/>
      <c r="N295" s="36" t="str">
        <f aca="false">IF(AND(ISNUMBER(D295),ISNUMBER(E295),ISNUMBER(G295)),G295*ABS(D295-E295),"")</f>
        <v/>
      </c>
      <c r="O295" s="36" t="str">
        <f aca="false">IF(AND(K295="Yes",ISNUMBER(L295),ISNUMBER(N295)),(L295-D295)*SIGN(D295-E295)*G295-N(M295),"")</f>
        <v/>
      </c>
      <c r="P295" s="37" t="str">
        <f aca="false">IF(ISNUMBER(O295),IF(N295&gt;0,O295/N295,""),"")</f>
        <v/>
      </c>
      <c r="Q295" s="30"/>
    </row>
    <row r="296" customFormat="false" ht="15" hidden="false" customHeight="false" outlineLevel="0" collapsed="false">
      <c r="A296" s="29"/>
      <c r="B296" s="30"/>
      <c r="C296" s="30"/>
      <c r="D296" s="31"/>
      <c r="E296" s="31"/>
      <c r="F296" s="31"/>
      <c r="G296" s="32"/>
      <c r="H296" s="33"/>
      <c r="I296" s="39"/>
      <c r="J296" s="34" t="str">
        <f aca="false">IF(H296="","",IF(I296="No","Do not trade",IF(H296&gt;='Example Checklist'!$B$14,"Pass","Below min")))</f>
        <v/>
      </c>
      <c r="K296" s="39"/>
      <c r="L296" s="31"/>
      <c r="M296" s="35"/>
      <c r="N296" s="36" t="str">
        <f aca="false">IF(AND(ISNUMBER(D296),ISNUMBER(E296),ISNUMBER(G296)),G296*ABS(D296-E296),"")</f>
        <v/>
      </c>
      <c r="O296" s="36" t="str">
        <f aca="false">IF(AND(K296="Yes",ISNUMBER(L296),ISNUMBER(N296)),(L296-D296)*SIGN(D296-E296)*G296-N(M296),"")</f>
        <v/>
      </c>
      <c r="P296" s="37" t="str">
        <f aca="false">IF(ISNUMBER(O296),IF(N296&gt;0,O296/N296,""),"")</f>
        <v/>
      </c>
      <c r="Q296" s="30"/>
    </row>
    <row r="297" customFormat="false" ht="15" hidden="false" customHeight="false" outlineLevel="0" collapsed="false">
      <c r="A297" s="29"/>
      <c r="B297" s="30"/>
      <c r="C297" s="30"/>
      <c r="D297" s="31"/>
      <c r="E297" s="31"/>
      <c r="F297" s="31"/>
      <c r="G297" s="32"/>
      <c r="H297" s="33"/>
      <c r="I297" s="39"/>
      <c r="J297" s="34" t="str">
        <f aca="false">IF(H297="","",IF(I297="No","Do not trade",IF(H297&gt;='Example Checklist'!$B$14,"Pass","Below min")))</f>
        <v/>
      </c>
      <c r="K297" s="39"/>
      <c r="L297" s="31"/>
      <c r="M297" s="35"/>
      <c r="N297" s="36" t="str">
        <f aca="false">IF(AND(ISNUMBER(D297),ISNUMBER(E297),ISNUMBER(G297)),G297*ABS(D297-E297),"")</f>
        <v/>
      </c>
      <c r="O297" s="36" t="str">
        <f aca="false">IF(AND(K297="Yes",ISNUMBER(L297),ISNUMBER(N297)),(L297-D297)*SIGN(D297-E297)*G297-N(M297),"")</f>
        <v/>
      </c>
      <c r="P297" s="37" t="str">
        <f aca="false">IF(ISNUMBER(O297),IF(N297&gt;0,O297/N297,""),"")</f>
        <v/>
      </c>
      <c r="Q297" s="30"/>
    </row>
    <row r="298" customFormat="false" ht="15" hidden="false" customHeight="false" outlineLevel="0" collapsed="false">
      <c r="A298" s="29"/>
      <c r="B298" s="30"/>
      <c r="C298" s="30"/>
      <c r="D298" s="31"/>
      <c r="E298" s="31"/>
      <c r="F298" s="31"/>
      <c r="G298" s="32"/>
      <c r="H298" s="33"/>
      <c r="I298" s="39"/>
      <c r="J298" s="34" t="str">
        <f aca="false">IF(H298="","",IF(I298="No","Do not trade",IF(H298&gt;='Example Checklist'!$B$14,"Pass","Below min")))</f>
        <v/>
      </c>
      <c r="K298" s="39"/>
      <c r="L298" s="31"/>
      <c r="M298" s="35"/>
      <c r="N298" s="36" t="str">
        <f aca="false">IF(AND(ISNUMBER(D298),ISNUMBER(E298),ISNUMBER(G298)),G298*ABS(D298-E298),"")</f>
        <v/>
      </c>
      <c r="O298" s="36" t="str">
        <f aca="false">IF(AND(K298="Yes",ISNUMBER(L298),ISNUMBER(N298)),(L298-D298)*SIGN(D298-E298)*G298-N(M298),"")</f>
        <v/>
      </c>
      <c r="P298" s="37" t="str">
        <f aca="false">IF(ISNUMBER(O298),IF(N298&gt;0,O298/N298,""),"")</f>
        <v/>
      </c>
      <c r="Q298" s="30"/>
    </row>
    <row r="299" customFormat="false" ht="15" hidden="false" customHeight="false" outlineLevel="0" collapsed="false">
      <c r="A299" s="29"/>
      <c r="B299" s="30"/>
      <c r="C299" s="30"/>
      <c r="D299" s="31"/>
      <c r="E299" s="31"/>
      <c r="F299" s="31"/>
      <c r="G299" s="32"/>
      <c r="H299" s="33"/>
      <c r="I299" s="39"/>
      <c r="J299" s="34" t="str">
        <f aca="false">IF(H299="","",IF(I299="No","Do not trade",IF(H299&gt;='Example Checklist'!$B$14,"Pass","Below min")))</f>
        <v/>
      </c>
      <c r="K299" s="39"/>
      <c r="L299" s="31"/>
      <c r="M299" s="35"/>
      <c r="N299" s="36" t="str">
        <f aca="false">IF(AND(ISNUMBER(D299),ISNUMBER(E299),ISNUMBER(G299)),G299*ABS(D299-E299),"")</f>
        <v/>
      </c>
      <c r="O299" s="36" t="str">
        <f aca="false">IF(AND(K299="Yes",ISNUMBER(L299),ISNUMBER(N299)),(L299-D299)*SIGN(D299-E299)*G299-N(M299),"")</f>
        <v/>
      </c>
      <c r="P299" s="37" t="str">
        <f aca="false">IF(ISNUMBER(O299),IF(N299&gt;0,O299/N299,""),"")</f>
        <v/>
      </c>
      <c r="Q299" s="30"/>
    </row>
    <row r="300" customFormat="false" ht="15" hidden="false" customHeight="false" outlineLevel="0" collapsed="false">
      <c r="A300" s="29"/>
      <c r="B300" s="30"/>
      <c r="C300" s="30"/>
      <c r="D300" s="31"/>
      <c r="E300" s="31"/>
      <c r="F300" s="31"/>
      <c r="G300" s="32"/>
      <c r="H300" s="33"/>
      <c r="I300" s="39"/>
      <c r="J300" s="34" t="str">
        <f aca="false">IF(H300="","",IF(I300="No","Do not trade",IF(H300&gt;='Example Checklist'!$B$14,"Pass","Below min")))</f>
        <v/>
      </c>
      <c r="K300" s="39"/>
      <c r="L300" s="31"/>
      <c r="M300" s="35"/>
      <c r="N300" s="36" t="str">
        <f aca="false">IF(AND(ISNUMBER(D300),ISNUMBER(E300),ISNUMBER(G300)),G300*ABS(D300-E300),"")</f>
        <v/>
      </c>
      <c r="O300" s="36" t="str">
        <f aca="false">IF(AND(K300="Yes",ISNUMBER(L300),ISNUMBER(N300)),(L300-D300)*SIGN(D300-E300)*G300-N(M300),"")</f>
        <v/>
      </c>
      <c r="P300" s="37" t="str">
        <f aca="false">IF(ISNUMBER(O300),IF(N300&gt;0,O300/N300,""),"")</f>
        <v/>
      </c>
      <c r="Q300" s="30"/>
    </row>
    <row r="301" customFormat="false" ht="15" hidden="false" customHeight="false" outlineLevel="0" collapsed="false">
      <c r="A301" s="29"/>
      <c r="B301" s="30"/>
      <c r="C301" s="30"/>
      <c r="D301" s="31"/>
      <c r="E301" s="31"/>
      <c r="F301" s="31"/>
      <c r="G301" s="32"/>
      <c r="H301" s="33"/>
      <c r="I301" s="39"/>
      <c r="J301" s="34" t="str">
        <f aca="false">IF(H301="","",IF(I301="No","Do not trade",IF(H301&gt;='Example Checklist'!$B$14,"Pass","Below min")))</f>
        <v/>
      </c>
      <c r="K301" s="39"/>
      <c r="L301" s="31"/>
      <c r="M301" s="35"/>
      <c r="N301" s="36" t="str">
        <f aca="false">IF(AND(ISNUMBER(D301),ISNUMBER(E301),ISNUMBER(G301)),G301*ABS(D301-E301),"")</f>
        <v/>
      </c>
      <c r="O301" s="36" t="str">
        <f aca="false">IF(AND(K301="Yes",ISNUMBER(L301),ISNUMBER(N301)),(L301-D301)*SIGN(D301-E301)*G301-N(M301),"")</f>
        <v/>
      </c>
      <c r="P301" s="37" t="str">
        <f aca="false">IF(ISNUMBER(O301),IF(N301&gt;0,O301/N301,""),"")</f>
        <v/>
      </c>
      <c r="Q301" s="30"/>
    </row>
    <row r="302" customFormat="false" ht="15" hidden="false" customHeight="false" outlineLevel="0" collapsed="false">
      <c r="A302" s="29"/>
      <c r="B302" s="30"/>
      <c r="C302" s="30"/>
      <c r="D302" s="31"/>
      <c r="E302" s="31"/>
      <c r="F302" s="31"/>
      <c r="G302" s="32"/>
      <c r="H302" s="33"/>
      <c r="I302" s="39"/>
      <c r="J302" s="34" t="str">
        <f aca="false">IF(H302="","",IF(I302="No","Do not trade",IF(H302&gt;='Example Checklist'!$B$14,"Pass","Below min")))</f>
        <v/>
      </c>
      <c r="K302" s="39"/>
      <c r="L302" s="31"/>
      <c r="M302" s="35"/>
      <c r="N302" s="36" t="str">
        <f aca="false">IF(AND(ISNUMBER(D302),ISNUMBER(E302),ISNUMBER(G302)),G302*ABS(D302-E302),"")</f>
        <v/>
      </c>
      <c r="O302" s="36" t="str">
        <f aca="false">IF(AND(K302="Yes",ISNUMBER(L302),ISNUMBER(N302)),(L302-D302)*SIGN(D302-E302)*G302-N(M302),"")</f>
        <v/>
      </c>
      <c r="P302" s="37" t="str">
        <f aca="false">IF(ISNUMBER(O302),IF(N302&gt;0,O302/N302,""),"")</f>
        <v/>
      </c>
      <c r="Q302" s="30"/>
    </row>
    <row r="303" customFormat="false" ht="15" hidden="false" customHeight="false" outlineLevel="0" collapsed="false">
      <c r="A303" s="29"/>
      <c r="B303" s="30"/>
      <c r="C303" s="30"/>
      <c r="D303" s="31"/>
      <c r="E303" s="31"/>
      <c r="F303" s="31"/>
      <c r="G303" s="32"/>
      <c r="H303" s="33"/>
      <c r="I303" s="39"/>
      <c r="J303" s="34" t="str">
        <f aca="false">IF(H303="","",IF(I303="No","Do not trade",IF(H303&gt;='Example Checklist'!$B$14,"Pass","Below min")))</f>
        <v/>
      </c>
      <c r="K303" s="39"/>
      <c r="L303" s="31"/>
      <c r="M303" s="35"/>
      <c r="N303" s="36" t="str">
        <f aca="false">IF(AND(ISNUMBER(D303),ISNUMBER(E303),ISNUMBER(G303)),G303*ABS(D303-E303),"")</f>
        <v/>
      </c>
      <c r="O303" s="36" t="str">
        <f aca="false">IF(AND(K303="Yes",ISNUMBER(L303),ISNUMBER(N303)),(L303-D303)*SIGN(D303-E303)*G303-N(M303),"")</f>
        <v/>
      </c>
      <c r="P303" s="37" t="str">
        <f aca="false">IF(ISNUMBER(O303),IF(N303&gt;0,O303/N303,""),"")</f>
        <v/>
      </c>
      <c r="Q303" s="30"/>
    </row>
    <row r="304" customFormat="false" ht="15" hidden="false" customHeight="false" outlineLevel="0" collapsed="false">
      <c r="A304" s="29"/>
      <c r="B304" s="30"/>
      <c r="C304" s="30"/>
      <c r="D304" s="31"/>
      <c r="E304" s="31"/>
      <c r="F304" s="31"/>
      <c r="G304" s="32"/>
      <c r="H304" s="33"/>
      <c r="I304" s="39"/>
      <c r="J304" s="34" t="str">
        <f aca="false">IF(H304="","",IF(I304="No","Do not trade",IF(H304&gt;='Example Checklist'!$B$14,"Pass","Below min")))</f>
        <v/>
      </c>
      <c r="K304" s="39"/>
      <c r="L304" s="31"/>
      <c r="M304" s="35"/>
      <c r="N304" s="36" t="str">
        <f aca="false">IF(AND(ISNUMBER(D304),ISNUMBER(E304),ISNUMBER(G304)),G304*ABS(D304-E304),"")</f>
        <v/>
      </c>
      <c r="O304" s="36" t="str">
        <f aca="false">IF(AND(K304="Yes",ISNUMBER(L304),ISNUMBER(N304)),(L304-D304)*SIGN(D304-E304)*G304-N(M304),"")</f>
        <v/>
      </c>
      <c r="P304" s="37" t="str">
        <f aca="false">IF(ISNUMBER(O304),IF(N304&gt;0,O304/N304,""),"")</f>
        <v/>
      </c>
      <c r="Q304" s="30"/>
    </row>
    <row r="305" customFormat="false" ht="15" hidden="false" customHeight="false" outlineLevel="0" collapsed="false">
      <c r="A305" s="29"/>
      <c r="B305" s="30"/>
      <c r="C305" s="30"/>
      <c r="D305" s="31"/>
      <c r="E305" s="31"/>
      <c r="F305" s="31"/>
      <c r="G305" s="32"/>
      <c r="H305" s="33"/>
      <c r="I305" s="39"/>
      <c r="J305" s="34" t="str">
        <f aca="false">IF(H305="","",IF(I305="No","Do not trade",IF(H305&gt;='Example Checklist'!$B$14,"Pass","Below min")))</f>
        <v/>
      </c>
      <c r="K305" s="39"/>
      <c r="L305" s="31"/>
      <c r="M305" s="35"/>
      <c r="N305" s="36" t="str">
        <f aca="false">IF(AND(ISNUMBER(D305),ISNUMBER(E305),ISNUMBER(G305)),G305*ABS(D305-E305),"")</f>
        <v/>
      </c>
      <c r="O305" s="36" t="str">
        <f aca="false">IF(AND(K305="Yes",ISNUMBER(L305),ISNUMBER(N305)),(L305-D305)*SIGN(D305-E305)*G305-N(M305),"")</f>
        <v/>
      </c>
      <c r="P305" s="37" t="str">
        <f aca="false">IF(ISNUMBER(O305),IF(N305&gt;0,O305/N305,""),"")</f>
        <v/>
      </c>
      <c r="Q305" s="30"/>
    </row>
    <row r="306" customFormat="false" ht="15" hidden="false" customHeight="false" outlineLevel="0" collapsed="false">
      <c r="A306" s="29"/>
      <c r="B306" s="30"/>
      <c r="C306" s="30"/>
      <c r="D306" s="31"/>
      <c r="E306" s="31"/>
      <c r="F306" s="31"/>
      <c r="G306" s="32"/>
      <c r="H306" s="33"/>
      <c r="I306" s="39"/>
      <c r="J306" s="34" t="str">
        <f aca="false">IF(H306="","",IF(I306="No","Do not trade",IF(H306&gt;='Example Checklist'!$B$14,"Pass","Below min")))</f>
        <v/>
      </c>
      <c r="K306" s="39"/>
      <c r="L306" s="31"/>
      <c r="M306" s="35"/>
      <c r="N306" s="36" t="str">
        <f aca="false">IF(AND(ISNUMBER(D306),ISNUMBER(E306),ISNUMBER(G306)),G306*ABS(D306-E306),"")</f>
        <v/>
      </c>
      <c r="O306" s="36" t="str">
        <f aca="false">IF(AND(K306="Yes",ISNUMBER(L306),ISNUMBER(N306)),(L306-D306)*SIGN(D306-E306)*G306-N(M306),"")</f>
        <v/>
      </c>
      <c r="P306" s="37" t="str">
        <f aca="false">IF(ISNUMBER(O306),IF(N306&gt;0,O306/N306,""),"")</f>
        <v/>
      </c>
      <c r="Q306" s="30"/>
    </row>
    <row r="307" customFormat="false" ht="15" hidden="false" customHeight="false" outlineLevel="0" collapsed="false">
      <c r="A307" s="29"/>
      <c r="B307" s="30"/>
      <c r="C307" s="30"/>
      <c r="D307" s="31"/>
      <c r="E307" s="31"/>
      <c r="F307" s="31"/>
      <c r="G307" s="32"/>
      <c r="H307" s="33"/>
      <c r="I307" s="39"/>
      <c r="J307" s="34" t="str">
        <f aca="false">IF(H307="","",IF(I307="No","Do not trade",IF(H307&gt;='Example Checklist'!$B$14,"Pass","Below min")))</f>
        <v/>
      </c>
      <c r="K307" s="39"/>
      <c r="L307" s="31"/>
      <c r="M307" s="35"/>
      <c r="N307" s="36" t="str">
        <f aca="false">IF(AND(ISNUMBER(D307),ISNUMBER(E307),ISNUMBER(G307)),G307*ABS(D307-E307),"")</f>
        <v/>
      </c>
      <c r="O307" s="36" t="str">
        <f aca="false">IF(AND(K307="Yes",ISNUMBER(L307),ISNUMBER(N307)),(L307-D307)*SIGN(D307-E307)*G307-N(M307),"")</f>
        <v/>
      </c>
      <c r="P307" s="37" t="str">
        <f aca="false">IF(ISNUMBER(O307),IF(N307&gt;0,O307/N307,""),"")</f>
        <v/>
      </c>
      <c r="Q307" s="30"/>
    </row>
    <row r="308" customFormat="false" ht="15" hidden="false" customHeight="false" outlineLevel="0" collapsed="false">
      <c r="A308" s="29"/>
      <c r="B308" s="30"/>
      <c r="C308" s="30"/>
      <c r="D308" s="31"/>
      <c r="E308" s="31"/>
      <c r="F308" s="31"/>
      <c r="G308" s="32"/>
      <c r="H308" s="33"/>
      <c r="I308" s="39"/>
      <c r="J308" s="34" t="str">
        <f aca="false">IF(H308="","",IF(I308="No","Do not trade",IF(H308&gt;='Example Checklist'!$B$14,"Pass","Below min")))</f>
        <v/>
      </c>
      <c r="K308" s="39"/>
      <c r="L308" s="31"/>
      <c r="M308" s="35"/>
      <c r="N308" s="36" t="str">
        <f aca="false">IF(AND(ISNUMBER(D308),ISNUMBER(E308),ISNUMBER(G308)),G308*ABS(D308-E308),"")</f>
        <v/>
      </c>
      <c r="O308" s="36" t="str">
        <f aca="false">IF(AND(K308="Yes",ISNUMBER(L308),ISNUMBER(N308)),(L308-D308)*SIGN(D308-E308)*G308-N(M308),"")</f>
        <v/>
      </c>
      <c r="P308" s="37" t="str">
        <f aca="false">IF(ISNUMBER(O308),IF(N308&gt;0,O308/N308,""),"")</f>
        <v/>
      </c>
      <c r="Q308" s="30"/>
    </row>
    <row r="309" customFormat="false" ht="15" hidden="false" customHeight="false" outlineLevel="0" collapsed="false">
      <c r="A309" s="29"/>
      <c r="B309" s="30"/>
      <c r="C309" s="30"/>
      <c r="D309" s="31"/>
      <c r="E309" s="31"/>
      <c r="F309" s="31"/>
      <c r="G309" s="32"/>
      <c r="H309" s="33"/>
      <c r="I309" s="39"/>
      <c r="J309" s="34" t="str">
        <f aca="false">IF(H309="","",IF(I309="No","Do not trade",IF(H309&gt;='Example Checklist'!$B$14,"Pass","Below min")))</f>
        <v/>
      </c>
      <c r="K309" s="39"/>
      <c r="L309" s="31"/>
      <c r="M309" s="35"/>
      <c r="N309" s="36" t="str">
        <f aca="false">IF(AND(ISNUMBER(D309),ISNUMBER(E309),ISNUMBER(G309)),G309*ABS(D309-E309),"")</f>
        <v/>
      </c>
      <c r="O309" s="36" t="str">
        <f aca="false">IF(AND(K309="Yes",ISNUMBER(L309),ISNUMBER(N309)),(L309-D309)*SIGN(D309-E309)*G309-N(M309),"")</f>
        <v/>
      </c>
      <c r="P309" s="37" t="str">
        <f aca="false">IF(ISNUMBER(O309),IF(N309&gt;0,O309/N309,""),"")</f>
        <v/>
      </c>
      <c r="Q309" s="30"/>
    </row>
    <row r="310" customFormat="false" ht="15" hidden="false" customHeight="false" outlineLevel="0" collapsed="false">
      <c r="A310" s="29"/>
      <c r="B310" s="30"/>
      <c r="C310" s="30"/>
      <c r="D310" s="31"/>
      <c r="E310" s="31"/>
      <c r="F310" s="31"/>
      <c r="G310" s="32"/>
      <c r="H310" s="33"/>
      <c r="I310" s="39"/>
      <c r="J310" s="34" t="str">
        <f aca="false">IF(H310="","",IF(I310="No","Do not trade",IF(H310&gt;='Example Checklist'!$B$14,"Pass","Below min")))</f>
        <v/>
      </c>
      <c r="K310" s="39"/>
      <c r="L310" s="31"/>
      <c r="M310" s="35"/>
      <c r="N310" s="36" t="str">
        <f aca="false">IF(AND(ISNUMBER(D310),ISNUMBER(E310),ISNUMBER(G310)),G310*ABS(D310-E310),"")</f>
        <v/>
      </c>
      <c r="O310" s="36" t="str">
        <f aca="false">IF(AND(K310="Yes",ISNUMBER(L310),ISNUMBER(N310)),(L310-D310)*SIGN(D310-E310)*G310-N(M310),"")</f>
        <v/>
      </c>
      <c r="P310" s="37" t="str">
        <f aca="false">IF(ISNUMBER(O310),IF(N310&gt;0,O310/N310,""),"")</f>
        <v/>
      </c>
      <c r="Q310" s="30"/>
    </row>
    <row r="311" customFormat="false" ht="15" hidden="false" customHeight="false" outlineLevel="0" collapsed="false">
      <c r="A311" s="29"/>
      <c r="B311" s="30"/>
      <c r="C311" s="30"/>
      <c r="D311" s="31"/>
      <c r="E311" s="31"/>
      <c r="F311" s="31"/>
      <c r="G311" s="32"/>
      <c r="H311" s="33"/>
      <c r="I311" s="39"/>
      <c r="J311" s="34" t="str">
        <f aca="false">IF(H311="","",IF(I311="No","Do not trade",IF(H311&gt;='Example Checklist'!$B$14,"Pass","Below min")))</f>
        <v/>
      </c>
      <c r="K311" s="39"/>
      <c r="L311" s="31"/>
      <c r="M311" s="35"/>
      <c r="N311" s="36" t="str">
        <f aca="false">IF(AND(ISNUMBER(D311),ISNUMBER(E311),ISNUMBER(G311)),G311*ABS(D311-E311),"")</f>
        <v/>
      </c>
      <c r="O311" s="36" t="str">
        <f aca="false">IF(AND(K311="Yes",ISNUMBER(L311),ISNUMBER(N311)),(L311-D311)*SIGN(D311-E311)*G311-N(M311),"")</f>
        <v/>
      </c>
      <c r="P311" s="37" t="str">
        <f aca="false">IF(ISNUMBER(O311),IF(N311&gt;0,O311/N311,""),"")</f>
        <v/>
      </c>
      <c r="Q311" s="30"/>
    </row>
    <row r="312" customFormat="false" ht="15" hidden="false" customHeight="false" outlineLevel="0" collapsed="false">
      <c r="A312" s="29"/>
      <c r="B312" s="30"/>
      <c r="C312" s="30"/>
      <c r="D312" s="31"/>
      <c r="E312" s="31"/>
      <c r="F312" s="31"/>
      <c r="G312" s="32"/>
      <c r="H312" s="33"/>
      <c r="I312" s="39"/>
      <c r="J312" s="34" t="str">
        <f aca="false">IF(H312="","",IF(I312="No","Do not trade",IF(H312&gt;='Example Checklist'!$B$14,"Pass","Below min")))</f>
        <v/>
      </c>
      <c r="K312" s="39"/>
      <c r="L312" s="31"/>
      <c r="M312" s="35"/>
      <c r="N312" s="36" t="str">
        <f aca="false">IF(AND(ISNUMBER(D312),ISNUMBER(E312),ISNUMBER(G312)),G312*ABS(D312-E312),"")</f>
        <v/>
      </c>
      <c r="O312" s="36" t="str">
        <f aca="false">IF(AND(K312="Yes",ISNUMBER(L312),ISNUMBER(N312)),(L312-D312)*SIGN(D312-E312)*G312-N(M312),"")</f>
        <v/>
      </c>
      <c r="P312" s="37" t="str">
        <f aca="false">IF(ISNUMBER(O312),IF(N312&gt;0,O312/N312,""),"")</f>
        <v/>
      </c>
      <c r="Q312" s="30"/>
    </row>
    <row r="313" customFormat="false" ht="15" hidden="false" customHeight="false" outlineLevel="0" collapsed="false">
      <c r="A313" s="29"/>
      <c r="B313" s="30"/>
      <c r="C313" s="30"/>
      <c r="D313" s="31"/>
      <c r="E313" s="31"/>
      <c r="F313" s="31"/>
      <c r="G313" s="32"/>
      <c r="H313" s="33"/>
      <c r="I313" s="39"/>
      <c r="J313" s="34" t="str">
        <f aca="false">IF(H313="","",IF(I313="No","Do not trade",IF(H313&gt;='Example Checklist'!$B$14,"Pass","Below min")))</f>
        <v/>
      </c>
      <c r="K313" s="39"/>
      <c r="L313" s="31"/>
      <c r="M313" s="35"/>
      <c r="N313" s="36" t="str">
        <f aca="false">IF(AND(ISNUMBER(D313),ISNUMBER(E313),ISNUMBER(G313)),G313*ABS(D313-E313),"")</f>
        <v/>
      </c>
      <c r="O313" s="36" t="str">
        <f aca="false">IF(AND(K313="Yes",ISNUMBER(L313),ISNUMBER(N313)),(L313-D313)*SIGN(D313-E313)*G313-N(M313),"")</f>
        <v/>
      </c>
      <c r="P313" s="37" t="str">
        <f aca="false">IF(ISNUMBER(O313),IF(N313&gt;0,O313/N313,""),"")</f>
        <v/>
      </c>
      <c r="Q313" s="30"/>
    </row>
    <row r="314" customFormat="false" ht="15" hidden="false" customHeight="false" outlineLevel="0" collapsed="false">
      <c r="A314" s="29"/>
      <c r="B314" s="30"/>
      <c r="C314" s="30"/>
      <c r="D314" s="31"/>
      <c r="E314" s="31"/>
      <c r="F314" s="31"/>
      <c r="G314" s="32"/>
      <c r="H314" s="33"/>
      <c r="I314" s="39"/>
      <c r="J314" s="34" t="str">
        <f aca="false">IF(H314="","",IF(I314="No","Do not trade",IF(H314&gt;='Example Checklist'!$B$14,"Pass","Below min")))</f>
        <v/>
      </c>
      <c r="K314" s="39"/>
      <c r="L314" s="31"/>
      <c r="M314" s="35"/>
      <c r="N314" s="36" t="str">
        <f aca="false">IF(AND(ISNUMBER(D314),ISNUMBER(E314),ISNUMBER(G314)),G314*ABS(D314-E314),"")</f>
        <v/>
      </c>
      <c r="O314" s="36" t="str">
        <f aca="false">IF(AND(K314="Yes",ISNUMBER(L314),ISNUMBER(N314)),(L314-D314)*SIGN(D314-E314)*G314-N(M314),"")</f>
        <v/>
      </c>
      <c r="P314" s="37" t="str">
        <f aca="false">IF(ISNUMBER(O314),IF(N314&gt;0,O314/N314,""),"")</f>
        <v/>
      </c>
      <c r="Q314" s="30"/>
    </row>
    <row r="315" customFormat="false" ht="15" hidden="false" customHeight="false" outlineLevel="0" collapsed="false">
      <c r="A315" s="29"/>
      <c r="B315" s="30"/>
      <c r="C315" s="30"/>
      <c r="D315" s="31"/>
      <c r="E315" s="31"/>
      <c r="F315" s="31"/>
      <c r="G315" s="32"/>
      <c r="H315" s="33"/>
      <c r="I315" s="39"/>
      <c r="J315" s="34" t="str">
        <f aca="false">IF(H315="","",IF(I315="No","Do not trade",IF(H315&gt;='Example Checklist'!$B$14,"Pass","Below min")))</f>
        <v/>
      </c>
      <c r="K315" s="39"/>
      <c r="L315" s="31"/>
      <c r="M315" s="35"/>
      <c r="N315" s="36" t="str">
        <f aca="false">IF(AND(ISNUMBER(D315),ISNUMBER(E315),ISNUMBER(G315)),G315*ABS(D315-E315),"")</f>
        <v/>
      </c>
      <c r="O315" s="36" t="str">
        <f aca="false">IF(AND(K315="Yes",ISNUMBER(L315),ISNUMBER(N315)),(L315-D315)*SIGN(D315-E315)*G315-N(M315),"")</f>
        <v/>
      </c>
      <c r="P315" s="37" t="str">
        <f aca="false">IF(ISNUMBER(O315),IF(N315&gt;0,O315/N315,""),"")</f>
        <v/>
      </c>
      <c r="Q315" s="30"/>
    </row>
    <row r="316" customFormat="false" ht="15" hidden="false" customHeight="false" outlineLevel="0" collapsed="false">
      <c r="A316" s="29"/>
      <c r="B316" s="30"/>
      <c r="C316" s="30"/>
      <c r="D316" s="31"/>
      <c r="E316" s="31"/>
      <c r="F316" s="31"/>
      <c r="G316" s="32"/>
      <c r="H316" s="33"/>
      <c r="I316" s="39"/>
      <c r="J316" s="34" t="str">
        <f aca="false">IF(H316="","",IF(I316="No","Do not trade",IF(H316&gt;='Example Checklist'!$B$14,"Pass","Below min")))</f>
        <v/>
      </c>
      <c r="K316" s="39"/>
      <c r="L316" s="31"/>
      <c r="M316" s="35"/>
      <c r="N316" s="36" t="str">
        <f aca="false">IF(AND(ISNUMBER(D316),ISNUMBER(E316),ISNUMBER(G316)),G316*ABS(D316-E316),"")</f>
        <v/>
      </c>
      <c r="O316" s="36" t="str">
        <f aca="false">IF(AND(K316="Yes",ISNUMBER(L316),ISNUMBER(N316)),(L316-D316)*SIGN(D316-E316)*G316-N(M316),"")</f>
        <v/>
      </c>
      <c r="P316" s="37" t="str">
        <f aca="false">IF(ISNUMBER(O316),IF(N316&gt;0,O316/N316,""),"")</f>
        <v/>
      </c>
      <c r="Q316" s="30"/>
    </row>
    <row r="317" customFormat="false" ht="15" hidden="false" customHeight="false" outlineLevel="0" collapsed="false">
      <c r="A317" s="29"/>
      <c r="B317" s="30"/>
      <c r="C317" s="30"/>
      <c r="D317" s="31"/>
      <c r="E317" s="31"/>
      <c r="F317" s="31"/>
      <c r="G317" s="32"/>
      <c r="H317" s="33"/>
      <c r="I317" s="39"/>
      <c r="J317" s="34" t="str">
        <f aca="false">IF(H317="","",IF(I317="No","Do not trade",IF(H317&gt;='Example Checklist'!$B$14,"Pass","Below min")))</f>
        <v/>
      </c>
      <c r="K317" s="39"/>
      <c r="L317" s="31"/>
      <c r="M317" s="35"/>
      <c r="N317" s="36" t="str">
        <f aca="false">IF(AND(ISNUMBER(D317),ISNUMBER(E317),ISNUMBER(G317)),G317*ABS(D317-E317),"")</f>
        <v/>
      </c>
      <c r="O317" s="36" t="str">
        <f aca="false">IF(AND(K317="Yes",ISNUMBER(L317),ISNUMBER(N317)),(L317-D317)*SIGN(D317-E317)*G317-N(M317),"")</f>
        <v/>
      </c>
      <c r="P317" s="37" t="str">
        <f aca="false">IF(ISNUMBER(O317),IF(N317&gt;0,O317/N317,""),"")</f>
        <v/>
      </c>
      <c r="Q317" s="30"/>
    </row>
    <row r="318" customFormat="false" ht="15" hidden="false" customHeight="false" outlineLevel="0" collapsed="false">
      <c r="A318" s="29"/>
      <c r="B318" s="30"/>
      <c r="C318" s="30"/>
      <c r="D318" s="31"/>
      <c r="E318" s="31"/>
      <c r="F318" s="31"/>
      <c r="G318" s="32"/>
      <c r="H318" s="33"/>
      <c r="I318" s="39"/>
      <c r="J318" s="34" t="str">
        <f aca="false">IF(H318="","",IF(I318="No","Do not trade",IF(H318&gt;='Example Checklist'!$B$14,"Pass","Below min")))</f>
        <v/>
      </c>
      <c r="K318" s="39"/>
      <c r="L318" s="31"/>
      <c r="M318" s="35"/>
      <c r="N318" s="36" t="str">
        <f aca="false">IF(AND(ISNUMBER(D318),ISNUMBER(E318),ISNUMBER(G318)),G318*ABS(D318-E318),"")</f>
        <v/>
      </c>
      <c r="O318" s="36" t="str">
        <f aca="false">IF(AND(K318="Yes",ISNUMBER(L318),ISNUMBER(N318)),(L318-D318)*SIGN(D318-E318)*G318-N(M318),"")</f>
        <v/>
      </c>
      <c r="P318" s="37" t="str">
        <f aca="false">IF(ISNUMBER(O318),IF(N318&gt;0,O318/N318,""),"")</f>
        <v/>
      </c>
      <c r="Q318" s="30"/>
    </row>
    <row r="319" customFormat="false" ht="15" hidden="false" customHeight="false" outlineLevel="0" collapsed="false">
      <c r="A319" s="29"/>
      <c r="B319" s="30"/>
      <c r="C319" s="30"/>
      <c r="D319" s="31"/>
      <c r="E319" s="31"/>
      <c r="F319" s="31"/>
      <c r="G319" s="32"/>
      <c r="H319" s="33"/>
      <c r="I319" s="39"/>
      <c r="J319" s="34" t="str">
        <f aca="false">IF(H319="","",IF(I319="No","Do not trade",IF(H319&gt;='Example Checklist'!$B$14,"Pass","Below min")))</f>
        <v/>
      </c>
      <c r="K319" s="39"/>
      <c r="L319" s="31"/>
      <c r="M319" s="35"/>
      <c r="N319" s="36" t="str">
        <f aca="false">IF(AND(ISNUMBER(D319),ISNUMBER(E319),ISNUMBER(G319)),G319*ABS(D319-E319),"")</f>
        <v/>
      </c>
      <c r="O319" s="36" t="str">
        <f aca="false">IF(AND(K319="Yes",ISNUMBER(L319),ISNUMBER(N319)),(L319-D319)*SIGN(D319-E319)*G319-N(M319),"")</f>
        <v/>
      </c>
      <c r="P319" s="37" t="str">
        <f aca="false">IF(ISNUMBER(O319),IF(N319&gt;0,O319/N319,""),"")</f>
        <v/>
      </c>
      <c r="Q319" s="30"/>
    </row>
    <row r="320" customFormat="false" ht="15" hidden="false" customHeight="false" outlineLevel="0" collapsed="false">
      <c r="A320" s="29"/>
      <c r="B320" s="30"/>
      <c r="C320" s="30"/>
      <c r="D320" s="31"/>
      <c r="E320" s="31"/>
      <c r="F320" s="31"/>
      <c r="G320" s="32"/>
      <c r="H320" s="33"/>
      <c r="I320" s="39"/>
      <c r="J320" s="34" t="str">
        <f aca="false">IF(H320="","",IF(I320="No","Do not trade",IF(H320&gt;='Example Checklist'!$B$14,"Pass","Below min")))</f>
        <v/>
      </c>
      <c r="K320" s="39"/>
      <c r="L320" s="31"/>
      <c r="M320" s="35"/>
      <c r="N320" s="36" t="str">
        <f aca="false">IF(AND(ISNUMBER(D320),ISNUMBER(E320),ISNUMBER(G320)),G320*ABS(D320-E320),"")</f>
        <v/>
      </c>
      <c r="O320" s="36" t="str">
        <f aca="false">IF(AND(K320="Yes",ISNUMBER(L320),ISNUMBER(N320)),(L320-D320)*SIGN(D320-E320)*G320-N(M320),"")</f>
        <v/>
      </c>
      <c r="P320" s="37" t="str">
        <f aca="false">IF(ISNUMBER(O320),IF(N320&gt;0,O320/N320,""),"")</f>
        <v/>
      </c>
      <c r="Q320" s="30"/>
    </row>
    <row r="321" customFormat="false" ht="15" hidden="false" customHeight="false" outlineLevel="0" collapsed="false">
      <c r="A321" s="29"/>
      <c r="B321" s="30"/>
      <c r="C321" s="30"/>
      <c r="D321" s="31"/>
      <c r="E321" s="31"/>
      <c r="F321" s="31"/>
      <c r="G321" s="32"/>
      <c r="H321" s="33"/>
      <c r="I321" s="39"/>
      <c r="J321" s="34" t="str">
        <f aca="false">IF(H321="","",IF(I321="No","Do not trade",IF(H321&gt;='Example Checklist'!$B$14,"Pass","Below min")))</f>
        <v/>
      </c>
      <c r="K321" s="39"/>
      <c r="L321" s="31"/>
      <c r="M321" s="35"/>
      <c r="N321" s="36" t="str">
        <f aca="false">IF(AND(ISNUMBER(D321),ISNUMBER(E321),ISNUMBER(G321)),G321*ABS(D321-E321),"")</f>
        <v/>
      </c>
      <c r="O321" s="36" t="str">
        <f aca="false">IF(AND(K321="Yes",ISNUMBER(L321),ISNUMBER(N321)),(L321-D321)*SIGN(D321-E321)*G321-N(M321),"")</f>
        <v/>
      </c>
      <c r="P321" s="37" t="str">
        <f aca="false">IF(ISNUMBER(O321),IF(N321&gt;0,O321/N321,""),"")</f>
        <v/>
      </c>
      <c r="Q321" s="30"/>
    </row>
    <row r="322" customFormat="false" ht="15" hidden="false" customHeight="false" outlineLevel="0" collapsed="false">
      <c r="A322" s="29"/>
      <c r="B322" s="30"/>
      <c r="C322" s="30"/>
      <c r="D322" s="31"/>
      <c r="E322" s="31"/>
      <c r="F322" s="31"/>
      <c r="G322" s="32"/>
      <c r="H322" s="33"/>
      <c r="I322" s="39"/>
      <c r="J322" s="34" t="str">
        <f aca="false">IF(H322="","",IF(I322="No","Do not trade",IF(H322&gt;='Example Checklist'!$B$14,"Pass","Below min")))</f>
        <v/>
      </c>
      <c r="K322" s="39"/>
      <c r="L322" s="31"/>
      <c r="M322" s="35"/>
      <c r="N322" s="36" t="str">
        <f aca="false">IF(AND(ISNUMBER(D322),ISNUMBER(E322),ISNUMBER(G322)),G322*ABS(D322-E322),"")</f>
        <v/>
      </c>
      <c r="O322" s="36" t="str">
        <f aca="false">IF(AND(K322="Yes",ISNUMBER(L322),ISNUMBER(N322)),(L322-D322)*SIGN(D322-E322)*G322-N(M322),"")</f>
        <v/>
      </c>
      <c r="P322" s="37" t="str">
        <f aca="false">IF(ISNUMBER(O322),IF(N322&gt;0,O322/N322,""),"")</f>
        <v/>
      </c>
      <c r="Q322" s="30"/>
    </row>
    <row r="323" customFormat="false" ht="15" hidden="false" customHeight="false" outlineLevel="0" collapsed="false">
      <c r="A323" s="29"/>
      <c r="B323" s="30"/>
      <c r="C323" s="30"/>
      <c r="D323" s="31"/>
      <c r="E323" s="31"/>
      <c r="F323" s="31"/>
      <c r="G323" s="32"/>
      <c r="H323" s="33"/>
      <c r="I323" s="39"/>
      <c r="J323" s="34" t="str">
        <f aca="false">IF(H323="","",IF(I323="No","Do not trade",IF(H323&gt;='Example Checklist'!$B$14,"Pass","Below min")))</f>
        <v/>
      </c>
      <c r="K323" s="39"/>
      <c r="L323" s="31"/>
      <c r="M323" s="35"/>
      <c r="N323" s="36" t="str">
        <f aca="false">IF(AND(ISNUMBER(D323),ISNUMBER(E323),ISNUMBER(G323)),G323*ABS(D323-E323),"")</f>
        <v/>
      </c>
      <c r="O323" s="36" t="str">
        <f aca="false">IF(AND(K323="Yes",ISNUMBER(L323),ISNUMBER(N323)),(L323-D323)*SIGN(D323-E323)*G323-N(M323),"")</f>
        <v/>
      </c>
      <c r="P323" s="37" t="str">
        <f aca="false">IF(ISNUMBER(O323),IF(N323&gt;0,O323/N323,""),"")</f>
        <v/>
      </c>
      <c r="Q323" s="30"/>
    </row>
    <row r="324" customFormat="false" ht="15" hidden="false" customHeight="false" outlineLevel="0" collapsed="false">
      <c r="A324" s="29"/>
      <c r="B324" s="30"/>
      <c r="C324" s="30"/>
      <c r="D324" s="31"/>
      <c r="E324" s="31"/>
      <c r="F324" s="31"/>
      <c r="G324" s="32"/>
      <c r="H324" s="33"/>
      <c r="I324" s="39"/>
      <c r="J324" s="34" t="str">
        <f aca="false">IF(H324="","",IF(I324="No","Do not trade",IF(H324&gt;='Example Checklist'!$B$14,"Pass","Below min")))</f>
        <v/>
      </c>
      <c r="K324" s="39"/>
      <c r="L324" s="31"/>
      <c r="M324" s="35"/>
      <c r="N324" s="36" t="str">
        <f aca="false">IF(AND(ISNUMBER(D324),ISNUMBER(E324),ISNUMBER(G324)),G324*ABS(D324-E324),"")</f>
        <v/>
      </c>
      <c r="O324" s="36" t="str">
        <f aca="false">IF(AND(K324="Yes",ISNUMBER(L324),ISNUMBER(N324)),(L324-D324)*SIGN(D324-E324)*G324-N(M324),"")</f>
        <v/>
      </c>
      <c r="P324" s="37" t="str">
        <f aca="false">IF(ISNUMBER(O324),IF(N324&gt;0,O324/N324,""),"")</f>
        <v/>
      </c>
      <c r="Q324" s="30"/>
    </row>
    <row r="325" customFormat="false" ht="15" hidden="false" customHeight="false" outlineLevel="0" collapsed="false">
      <c r="A325" s="29"/>
      <c r="B325" s="30"/>
      <c r="C325" s="30"/>
      <c r="D325" s="31"/>
      <c r="E325" s="31"/>
      <c r="F325" s="31"/>
      <c r="G325" s="32"/>
      <c r="H325" s="33"/>
      <c r="I325" s="39"/>
      <c r="J325" s="34" t="str">
        <f aca="false">IF(H325="","",IF(I325="No","Do not trade",IF(H325&gt;='Example Checklist'!$B$14,"Pass","Below min")))</f>
        <v/>
      </c>
      <c r="K325" s="39"/>
      <c r="L325" s="31"/>
      <c r="M325" s="35"/>
      <c r="N325" s="36" t="str">
        <f aca="false">IF(AND(ISNUMBER(D325),ISNUMBER(E325),ISNUMBER(G325)),G325*ABS(D325-E325),"")</f>
        <v/>
      </c>
      <c r="O325" s="36" t="str">
        <f aca="false">IF(AND(K325="Yes",ISNUMBER(L325),ISNUMBER(N325)),(L325-D325)*SIGN(D325-E325)*G325-N(M325),"")</f>
        <v/>
      </c>
      <c r="P325" s="37" t="str">
        <f aca="false">IF(ISNUMBER(O325),IF(N325&gt;0,O325/N325,""),"")</f>
        <v/>
      </c>
      <c r="Q325" s="30"/>
    </row>
    <row r="326" customFormat="false" ht="15" hidden="false" customHeight="false" outlineLevel="0" collapsed="false">
      <c r="A326" s="29"/>
      <c r="B326" s="30"/>
      <c r="C326" s="30"/>
      <c r="D326" s="31"/>
      <c r="E326" s="31"/>
      <c r="F326" s="31"/>
      <c r="G326" s="32"/>
      <c r="H326" s="33"/>
      <c r="I326" s="39"/>
      <c r="J326" s="34" t="str">
        <f aca="false">IF(H326="","",IF(I326="No","Do not trade",IF(H326&gt;='Example Checklist'!$B$14,"Pass","Below min")))</f>
        <v/>
      </c>
      <c r="K326" s="39"/>
      <c r="L326" s="31"/>
      <c r="M326" s="35"/>
      <c r="N326" s="36" t="str">
        <f aca="false">IF(AND(ISNUMBER(D326),ISNUMBER(E326),ISNUMBER(G326)),G326*ABS(D326-E326),"")</f>
        <v/>
      </c>
      <c r="O326" s="36" t="str">
        <f aca="false">IF(AND(K326="Yes",ISNUMBER(L326),ISNUMBER(N326)),(L326-D326)*SIGN(D326-E326)*G326-N(M326),"")</f>
        <v/>
      </c>
      <c r="P326" s="37" t="str">
        <f aca="false">IF(ISNUMBER(O326),IF(N326&gt;0,O326/N326,""),"")</f>
        <v/>
      </c>
      <c r="Q326" s="30"/>
    </row>
    <row r="327" customFormat="false" ht="15" hidden="false" customHeight="false" outlineLevel="0" collapsed="false">
      <c r="A327" s="29"/>
      <c r="B327" s="30"/>
      <c r="C327" s="30"/>
      <c r="D327" s="31"/>
      <c r="E327" s="31"/>
      <c r="F327" s="31"/>
      <c r="G327" s="32"/>
      <c r="H327" s="33"/>
      <c r="I327" s="39"/>
      <c r="J327" s="34" t="str">
        <f aca="false">IF(H327="","",IF(I327="No","Do not trade",IF(H327&gt;='Example Checklist'!$B$14,"Pass","Below min")))</f>
        <v/>
      </c>
      <c r="K327" s="39"/>
      <c r="L327" s="31"/>
      <c r="M327" s="35"/>
      <c r="N327" s="36" t="str">
        <f aca="false">IF(AND(ISNUMBER(D327),ISNUMBER(E327),ISNUMBER(G327)),G327*ABS(D327-E327),"")</f>
        <v/>
      </c>
      <c r="O327" s="36" t="str">
        <f aca="false">IF(AND(K327="Yes",ISNUMBER(L327),ISNUMBER(N327)),(L327-D327)*SIGN(D327-E327)*G327-N(M327),"")</f>
        <v/>
      </c>
      <c r="P327" s="37" t="str">
        <f aca="false">IF(ISNUMBER(O327),IF(N327&gt;0,O327/N327,""),"")</f>
        <v/>
      </c>
      <c r="Q327" s="30"/>
    </row>
    <row r="328" customFormat="false" ht="15" hidden="false" customHeight="false" outlineLevel="0" collapsed="false">
      <c r="A328" s="29"/>
      <c r="B328" s="30"/>
      <c r="C328" s="30"/>
      <c r="D328" s="31"/>
      <c r="E328" s="31"/>
      <c r="F328" s="31"/>
      <c r="G328" s="32"/>
      <c r="H328" s="33"/>
      <c r="I328" s="39"/>
      <c r="J328" s="34" t="str">
        <f aca="false">IF(H328="","",IF(I328="No","Do not trade",IF(H328&gt;='Example Checklist'!$B$14,"Pass","Below min")))</f>
        <v/>
      </c>
      <c r="K328" s="39"/>
      <c r="L328" s="31"/>
      <c r="M328" s="35"/>
      <c r="N328" s="36" t="str">
        <f aca="false">IF(AND(ISNUMBER(D328),ISNUMBER(E328),ISNUMBER(G328)),G328*ABS(D328-E328),"")</f>
        <v/>
      </c>
      <c r="O328" s="36" t="str">
        <f aca="false">IF(AND(K328="Yes",ISNUMBER(L328),ISNUMBER(N328)),(L328-D328)*SIGN(D328-E328)*G328-N(M328),"")</f>
        <v/>
      </c>
      <c r="P328" s="37" t="str">
        <f aca="false">IF(ISNUMBER(O328),IF(N328&gt;0,O328/N328,""),"")</f>
        <v/>
      </c>
      <c r="Q328" s="30"/>
    </row>
    <row r="329" customFormat="false" ht="15" hidden="false" customHeight="false" outlineLevel="0" collapsed="false">
      <c r="A329" s="29"/>
      <c r="B329" s="30"/>
      <c r="C329" s="30"/>
      <c r="D329" s="31"/>
      <c r="E329" s="31"/>
      <c r="F329" s="31"/>
      <c r="G329" s="32"/>
      <c r="H329" s="33"/>
      <c r="I329" s="39"/>
      <c r="J329" s="34" t="str">
        <f aca="false">IF(H329="","",IF(I329="No","Do not trade",IF(H329&gt;='Example Checklist'!$B$14,"Pass","Below min")))</f>
        <v/>
      </c>
      <c r="K329" s="39"/>
      <c r="L329" s="31"/>
      <c r="M329" s="35"/>
      <c r="N329" s="36" t="str">
        <f aca="false">IF(AND(ISNUMBER(D329),ISNUMBER(E329),ISNUMBER(G329)),G329*ABS(D329-E329),"")</f>
        <v/>
      </c>
      <c r="O329" s="36" t="str">
        <f aca="false">IF(AND(K329="Yes",ISNUMBER(L329),ISNUMBER(N329)),(L329-D329)*SIGN(D329-E329)*G329-N(M329),"")</f>
        <v/>
      </c>
      <c r="P329" s="37" t="str">
        <f aca="false">IF(ISNUMBER(O329),IF(N329&gt;0,O329/N329,""),"")</f>
        <v/>
      </c>
      <c r="Q329" s="30"/>
    </row>
    <row r="330" customFormat="false" ht="15" hidden="false" customHeight="false" outlineLevel="0" collapsed="false">
      <c r="A330" s="29"/>
      <c r="B330" s="30"/>
      <c r="C330" s="30"/>
      <c r="D330" s="31"/>
      <c r="E330" s="31"/>
      <c r="F330" s="31"/>
      <c r="G330" s="32"/>
      <c r="H330" s="33"/>
      <c r="I330" s="39"/>
      <c r="J330" s="34" t="str">
        <f aca="false">IF(H330="","",IF(I330="No","Do not trade",IF(H330&gt;='Example Checklist'!$B$14,"Pass","Below min")))</f>
        <v/>
      </c>
      <c r="K330" s="39"/>
      <c r="L330" s="31"/>
      <c r="M330" s="35"/>
      <c r="N330" s="36" t="str">
        <f aca="false">IF(AND(ISNUMBER(D330),ISNUMBER(E330),ISNUMBER(G330)),G330*ABS(D330-E330),"")</f>
        <v/>
      </c>
      <c r="O330" s="36" t="str">
        <f aca="false">IF(AND(K330="Yes",ISNUMBER(L330),ISNUMBER(N330)),(L330-D330)*SIGN(D330-E330)*G330-N(M330),"")</f>
        <v/>
      </c>
      <c r="P330" s="37" t="str">
        <f aca="false">IF(ISNUMBER(O330),IF(N330&gt;0,O330/N330,""),"")</f>
        <v/>
      </c>
      <c r="Q330" s="30"/>
    </row>
    <row r="331" customFormat="false" ht="15" hidden="false" customHeight="false" outlineLevel="0" collapsed="false">
      <c r="A331" s="29"/>
      <c r="B331" s="30"/>
      <c r="C331" s="30"/>
      <c r="D331" s="31"/>
      <c r="E331" s="31"/>
      <c r="F331" s="31"/>
      <c r="G331" s="32"/>
      <c r="H331" s="33"/>
      <c r="I331" s="39"/>
      <c r="J331" s="34" t="str">
        <f aca="false">IF(H331="","",IF(I331="No","Do not trade",IF(H331&gt;='Example Checklist'!$B$14,"Pass","Below min")))</f>
        <v/>
      </c>
      <c r="K331" s="39"/>
      <c r="L331" s="31"/>
      <c r="M331" s="35"/>
      <c r="N331" s="36" t="str">
        <f aca="false">IF(AND(ISNUMBER(D331),ISNUMBER(E331),ISNUMBER(G331)),G331*ABS(D331-E331),"")</f>
        <v/>
      </c>
      <c r="O331" s="36" t="str">
        <f aca="false">IF(AND(K331="Yes",ISNUMBER(L331),ISNUMBER(N331)),(L331-D331)*SIGN(D331-E331)*G331-N(M331),"")</f>
        <v/>
      </c>
      <c r="P331" s="37" t="str">
        <f aca="false">IF(ISNUMBER(O331),IF(N331&gt;0,O331/N331,""),"")</f>
        <v/>
      </c>
      <c r="Q331" s="30"/>
    </row>
    <row r="332" customFormat="false" ht="15" hidden="false" customHeight="false" outlineLevel="0" collapsed="false">
      <c r="A332" s="29"/>
      <c r="B332" s="30"/>
      <c r="C332" s="30"/>
      <c r="D332" s="31"/>
      <c r="E332" s="31"/>
      <c r="F332" s="31"/>
      <c r="G332" s="32"/>
      <c r="H332" s="33"/>
      <c r="I332" s="39"/>
      <c r="J332" s="34" t="str">
        <f aca="false">IF(H332="","",IF(I332="No","Do not trade",IF(H332&gt;='Example Checklist'!$B$14,"Pass","Below min")))</f>
        <v/>
      </c>
      <c r="K332" s="39"/>
      <c r="L332" s="31"/>
      <c r="M332" s="35"/>
      <c r="N332" s="36" t="str">
        <f aca="false">IF(AND(ISNUMBER(D332),ISNUMBER(E332),ISNUMBER(G332)),G332*ABS(D332-E332),"")</f>
        <v/>
      </c>
      <c r="O332" s="36" t="str">
        <f aca="false">IF(AND(K332="Yes",ISNUMBER(L332),ISNUMBER(N332)),(L332-D332)*SIGN(D332-E332)*G332-N(M332),"")</f>
        <v/>
      </c>
      <c r="P332" s="37" t="str">
        <f aca="false">IF(ISNUMBER(O332),IF(N332&gt;0,O332/N332,""),"")</f>
        <v/>
      </c>
      <c r="Q332" s="30"/>
    </row>
    <row r="333" customFormat="false" ht="15" hidden="false" customHeight="false" outlineLevel="0" collapsed="false">
      <c r="A333" s="29"/>
      <c r="B333" s="30"/>
      <c r="C333" s="30"/>
      <c r="D333" s="31"/>
      <c r="E333" s="31"/>
      <c r="F333" s="31"/>
      <c r="G333" s="32"/>
      <c r="H333" s="33"/>
      <c r="I333" s="39"/>
      <c r="J333" s="34" t="str">
        <f aca="false">IF(H333="","",IF(I333="No","Do not trade",IF(H333&gt;='Example Checklist'!$B$14,"Pass","Below min")))</f>
        <v/>
      </c>
      <c r="K333" s="39"/>
      <c r="L333" s="31"/>
      <c r="M333" s="35"/>
      <c r="N333" s="36" t="str">
        <f aca="false">IF(AND(ISNUMBER(D333),ISNUMBER(E333),ISNUMBER(G333)),G333*ABS(D333-E333),"")</f>
        <v/>
      </c>
      <c r="O333" s="36" t="str">
        <f aca="false">IF(AND(K333="Yes",ISNUMBER(L333),ISNUMBER(N333)),(L333-D333)*SIGN(D333-E333)*G333-N(M333),"")</f>
        <v/>
      </c>
      <c r="P333" s="37" t="str">
        <f aca="false">IF(ISNUMBER(O333),IF(N333&gt;0,O333/N333,""),"")</f>
        <v/>
      </c>
      <c r="Q333" s="30"/>
    </row>
    <row r="334" customFormat="false" ht="15" hidden="false" customHeight="false" outlineLevel="0" collapsed="false">
      <c r="A334" s="29"/>
      <c r="B334" s="30"/>
      <c r="C334" s="30"/>
      <c r="D334" s="31"/>
      <c r="E334" s="31"/>
      <c r="F334" s="31"/>
      <c r="G334" s="32"/>
      <c r="H334" s="33"/>
      <c r="I334" s="39"/>
      <c r="J334" s="34" t="str">
        <f aca="false">IF(H334="","",IF(I334="No","Do not trade",IF(H334&gt;='Example Checklist'!$B$14,"Pass","Below min")))</f>
        <v/>
      </c>
      <c r="K334" s="39"/>
      <c r="L334" s="31"/>
      <c r="M334" s="35"/>
      <c r="N334" s="36" t="str">
        <f aca="false">IF(AND(ISNUMBER(D334),ISNUMBER(E334),ISNUMBER(G334)),G334*ABS(D334-E334),"")</f>
        <v/>
      </c>
      <c r="O334" s="36" t="str">
        <f aca="false">IF(AND(K334="Yes",ISNUMBER(L334),ISNUMBER(N334)),(L334-D334)*SIGN(D334-E334)*G334-N(M334),"")</f>
        <v/>
      </c>
      <c r="P334" s="37" t="str">
        <f aca="false">IF(ISNUMBER(O334),IF(N334&gt;0,O334/N334,""),"")</f>
        <v/>
      </c>
      <c r="Q334" s="30"/>
    </row>
    <row r="335" customFormat="false" ht="15" hidden="false" customHeight="false" outlineLevel="0" collapsed="false">
      <c r="A335" s="29"/>
      <c r="B335" s="30"/>
      <c r="C335" s="30"/>
      <c r="D335" s="31"/>
      <c r="E335" s="31"/>
      <c r="F335" s="31"/>
      <c r="G335" s="32"/>
      <c r="H335" s="33"/>
      <c r="I335" s="39"/>
      <c r="J335" s="34" t="str">
        <f aca="false">IF(H335="","",IF(I335="No","Do not trade",IF(H335&gt;='Example Checklist'!$B$14,"Pass","Below min")))</f>
        <v/>
      </c>
      <c r="K335" s="39"/>
      <c r="L335" s="31"/>
      <c r="M335" s="35"/>
      <c r="N335" s="36" t="str">
        <f aca="false">IF(AND(ISNUMBER(D335),ISNUMBER(E335),ISNUMBER(G335)),G335*ABS(D335-E335),"")</f>
        <v/>
      </c>
      <c r="O335" s="36" t="str">
        <f aca="false">IF(AND(K335="Yes",ISNUMBER(L335),ISNUMBER(N335)),(L335-D335)*SIGN(D335-E335)*G335-N(M335),"")</f>
        <v/>
      </c>
      <c r="P335" s="37" t="str">
        <f aca="false">IF(ISNUMBER(O335),IF(N335&gt;0,O335/N335,""),"")</f>
        <v/>
      </c>
      <c r="Q335" s="30"/>
    </row>
    <row r="336" customFormat="false" ht="15" hidden="false" customHeight="false" outlineLevel="0" collapsed="false">
      <c r="A336" s="29"/>
      <c r="B336" s="30"/>
      <c r="C336" s="30"/>
      <c r="D336" s="31"/>
      <c r="E336" s="31"/>
      <c r="F336" s="31"/>
      <c r="G336" s="32"/>
      <c r="H336" s="33"/>
      <c r="I336" s="39"/>
      <c r="J336" s="34" t="str">
        <f aca="false">IF(H336="","",IF(I336="No","Do not trade",IF(H336&gt;='Example Checklist'!$B$14,"Pass","Below min")))</f>
        <v/>
      </c>
      <c r="K336" s="39"/>
      <c r="L336" s="31"/>
      <c r="M336" s="35"/>
      <c r="N336" s="36" t="str">
        <f aca="false">IF(AND(ISNUMBER(D336),ISNUMBER(E336),ISNUMBER(G336)),G336*ABS(D336-E336),"")</f>
        <v/>
      </c>
      <c r="O336" s="36" t="str">
        <f aca="false">IF(AND(K336="Yes",ISNUMBER(L336),ISNUMBER(N336)),(L336-D336)*SIGN(D336-E336)*G336-N(M336),"")</f>
        <v/>
      </c>
      <c r="P336" s="37" t="str">
        <f aca="false">IF(ISNUMBER(O336),IF(N336&gt;0,O336/N336,""),"")</f>
        <v/>
      </c>
      <c r="Q336" s="30"/>
    </row>
    <row r="337" customFormat="false" ht="15" hidden="false" customHeight="false" outlineLevel="0" collapsed="false">
      <c r="A337" s="29"/>
      <c r="B337" s="30"/>
      <c r="C337" s="30"/>
      <c r="D337" s="31"/>
      <c r="E337" s="31"/>
      <c r="F337" s="31"/>
      <c r="G337" s="32"/>
      <c r="H337" s="33"/>
      <c r="I337" s="39"/>
      <c r="J337" s="34" t="str">
        <f aca="false">IF(H337="","",IF(I337="No","Do not trade",IF(H337&gt;='Example Checklist'!$B$14,"Pass","Below min")))</f>
        <v/>
      </c>
      <c r="K337" s="39"/>
      <c r="L337" s="31"/>
      <c r="M337" s="35"/>
      <c r="N337" s="36" t="str">
        <f aca="false">IF(AND(ISNUMBER(D337),ISNUMBER(E337),ISNUMBER(G337)),G337*ABS(D337-E337),"")</f>
        <v/>
      </c>
      <c r="O337" s="36" t="str">
        <f aca="false">IF(AND(K337="Yes",ISNUMBER(L337),ISNUMBER(N337)),(L337-D337)*SIGN(D337-E337)*G337-N(M337),"")</f>
        <v/>
      </c>
      <c r="P337" s="37" t="str">
        <f aca="false">IF(ISNUMBER(O337),IF(N337&gt;0,O337/N337,""),"")</f>
        <v/>
      </c>
      <c r="Q337" s="30"/>
    </row>
    <row r="338" customFormat="false" ht="15" hidden="false" customHeight="false" outlineLevel="0" collapsed="false">
      <c r="A338" s="29"/>
      <c r="B338" s="30"/>
      <c r="C338" s="30"/>
      <c r="D338" s="31"/>
      <c r="E338" s="31"/>
      <c r="F338" s="31"/>
      <c r="G338" s="32"/>
      <c r="H338" s="33"/>
      <c r="I338" s="39"/>
      <c r="J338" s="34" t="str">
        <f aca="false">IF(H338="","",IF(I338="No","Do not trade",IF(H338&gt;='Example Checklist'!$B$14,"Pass","Below min")))</f>
        <v/>
      </c>
      <c r="K338" s="39"/>
      <c r="L338" s="31"/>
      <c r="M338" s="35"/>
      <c r="N338" s="36" t="str">
        <f aca="false">IF(AND(ISNUMBER(D338),ISNUMBER(E338),ISNUMBER(G338)),G338*ABS(D338-E338),"")</f>
        <v/>
      </c>
      <c r="O338" s="36" t="str">
        <f aca="false">IF(AND(K338="Yes",ISNUMBER(L338),ISNUMBER(N338)),(L338-D338)*SIGN(D338-E338)*G338-N(M338),"")</f>
        <v/>
      </c>
      <c r="P338" s="37" t="str">
        <f aca="false">IF(ISNUMBER(O338),IF(N338&gt;0,O338/N338,""),"")</f>
        <v/>
      </c>
      <c r="Q338" s="30"/>
    </row>
    <row r="339" customFormat="false" ht="15" hidden="false" customHeight="false" outlineLevel="0" collapsed="false">
      <c r="A339" s="29"/>
      <c r="B339" s="30"/>
      <c r="C339" s="30"/>
      <c r="D339" s="31"/>
      <c r="E339" s="31"/>
      <c r="F339" s="31"/>
      <c r="G339" s="32"/>
      <c r="H339" s="33"/>
      <c r="I339" s="39"/>
      <c r="J339" s="34" t="str">
        <f aca="false">IF(H339="","",IF(I339="No","Do not trade",IF(H339&gt;='Example Checklist'!$B$14,"Pass","Below min")))</f>
        <v/>
      </c>
      <c r="K339" s="39"/>
      <c r="L339" s="31"/>
      <c r="M339" s="35"/>
      <c r="N339" s="36" t="str">
        <f aca="false">IF(AND(ISNUMBER(D339),ISNUMBER(E339),ISNUMBER(G339)),G339*ABS(D339-E339),"")</f>
        <v/>
      </c>
      <c r="O339" s="36" t="str">
        <f aca="false">IF(AND(K339="Yes",ISNUMBER(L339),ISNUMBER(N339)),(L339-D339)*SIGN(D339-E339)*G339-N(M339),"")</f>
        <v/>
      </c>
      <c r="P339" s="37" t="str">
        <f aca="false">IF(ISNUMBER(O339),IF(N339&gt;0,O339/N339,""),"")</f>
        <v/>
      </c>
      <c r="Q339" s="30"/>
    </row>
    <row r="340" customFormat="false" ht="15" hidden="false" customHeight="false" outlineLevel="0" collapsed="false">
      <c r="A340" s="29"/>
      <c r="B340" s="30"/>
      <c r="C340" s="30"/>
      <c r="D340" s="31"/>
      <c r="E340" s="31"/>
      <c r="F340" s="31"/>
      <c r="G340" s="32"/>
      <c r="H340" s="33"/>
      <c r="I340" s="39"/>
      <c r="J340" s="34" t="str">
        <f aca="false">IF(H340="","",IF(I340="No","Do not trade",IF(H340&gt;='Example Checklist'!$B$14,"Pass","Below min")))</f>
        <v/>
      </c>
      <c r="K340" s="39"/>
      <c r="L340" s="31"/>
      <c r="M340" s="35"/>
      <c r="N340" s="36" t="str">
        <f aca="false">IF(AND(ISNUMBER(D340),ISNUMBER(E340),ISNUMBER(G340)),G340*ABS(D340-E340),"")</f>
        <v/>
      </c>
      <c r="O340" s="36" t="str">
        <f aca="false">IF(AND(K340="Yes",ISNUMBER(L340),ISNUMBER(N340)),(L340-D340)*SIGN(D340-E340)*G340-N(M340),"")</f>
        <v/>
      </c>
      <c r="P340" s="37" t="str">
        <f aca="false">IF(ISNUMBER(O340),IF(N340&gt;0,O340/N340,""),"")</f>
        <v/>
      </c>
      <c r="Q340" s="30"/>
    </row>
    <row r="341" customFormat="false" ht="15" hidden="false" customHeight="false" outlineLevel="0" collapsed="false">
      <c r="A341" s="29"/>
      <c r="B341" s="30"/>
      <c r="C341" s="30"/>
      <c r="D341" s="31"/>
      <c r="E341" s="31"/>
      <c r="F341" s="31"/>
      <c r="G341" s="32"/>
      <c r="H341" s="33"/>
      <c r="I341" s="39"/>
      <c r="J341" s="34" t="str">
        <f aca="false">IF(H341="","",IF(I341="No","Do not trade",IF(H341&gt;='Example Checklist'!$B$14,"Pass","Below min")))</f>
        <v/>
      </c>
      <c r="K341" s="39"/>
      <c r="L341" s="31"/>
      <c r="M341" s="35"/>
      <c r="N341" s="36" t="str">
        <f aca="false">IF(AND(ISNUMBER(D341),ISNUMBER(E341),ISNUMBER(G341)),G341*ABS(D341-E341),"")</f>
        <v/>
      </c>
      <c r="O341" s="36" t="str">
        <f aca="false">IF(AND(K341="Yes",ISNUMBER(L341),ISNUMBER(N341)),(L341-D341)*SIGN(D341-E341)*G341-N(M341),"")</f>
        <v/>
      </c>
      <c r="P341" s="37" t="str">
        <f aca="false">IF(ISNUMBER(O341),IF(N341&gt;0,O341/N341,""),"")</f>
        <v/>
      </c>
      <c r="Q341" s="30"/>
    </row>
    <row r="342" customFormat="false" ht="15" hidden="false" customHeight="false" outlineLevel="0" collapsed="false">
      <c r="A342" s="29"/>
      <c r="B342" s="30"/>
      <c r="C342" s="30"/>
      <c r="D342" s="31"/>
      <c r="E342" s="31"/>
      <c r="F342" s="31"/>
      <c r="G342" s="32"/>
      <c r="H342" s="33"/>
      <c r="I342" s="39"/>
      <c r="J342" s="34" t="str">
        <f aca="false">IF(H342="","",IF(I342="No","Do not trade",IF(H342&gt;='Example Checklist'!$B$14,"Pass","Below min")))</f>
        <v/>
      </c>
      <c r="K342" s="39"/>
      <c r="L342" s="31"/>
      <c r="M342" s="35"/>
      <c r="N342" s="36" t="str">
        <f aca="false">IF(AND(ISNUMBER(D342),ISNUMBER(E342),ISNUMBER(G342)),G342*ABS(D342-E342),"")</f>
        <v/>
      </c>
      <c r="O342" s="36" t="str">
        <f aca="false">IF(AND(K342="Yes",ISNUMBER(L342),ISNUMBER(N342)),(L342-D342)*SIGN(D342-E342)*G342-N(M342),"")</f>
        <v/>
      </c>
      <c r="P342" s="37" t="str">
        <f aca="false">IF(ISNUMBER(O342),IF(N342&gt;0,O342/N342,""),"")</f>
        <v/>
      </c>
      <c r="Q342" s="30"/>
    </row>
    <row r="343" customFormat="false" ht="15" hidden="false" customHeight="false" outlineLevel="0" collapsed="false">
      <c r="A343" s="29"/>
      <c r="B343" s="30"/>
      <c r="C343" s="30"/>
      <c r="D343" s="31"/>
      <c r="E343" s="31"/>
      <c r="F343" s="31"/>
      <c r="G343" s="32"/>
      <c r="H343" s="33"/>
      <c r="I343" s="39"/>
      <c r="J343" s="34" t="str">
        <f aca="false">IF(H343="","",IF(I343="No","Do not trade",IF(H343&gt;='Example Checklist'!$B$14,"Pass","Below min")))</f>
        <v/>
      </c>
      <c r="K343" s="39"/>
      <c r="L343" s="31"/>
      <c r="M343" s="35"/>
      <c r="N343" s="36" t="str">
        <f aca="false">IF(AND(ISNUMBER(D343),ISNUMBER(E343),ISNUMBER(G343)),G343*ABS(D343-E343),"")</f>
        <v/>
      </c>
      <c r="O343" s="36" t="str">
        <f aca="false">IF(AND(K343="Yes",ISNUMBER(L343),ISNUMBER(N343)),(L343-D343)*SIGN(D343-E343)*G343-N(M343),"")</f>
        <v/>
      </c>
      <c r="P343" s="37" t="str">
        <f aca="false">IF(ISNUMBER(O343),IF(N343&gt;0,O343/N343,""),"")</f>
        <v/>
      </c>
      <c r="Q343" s="30"/>
    </row>
    <row r="344" customFormat="false" ht="15" hidden="false" customHeight="false" outlineLevel="0" collapsed="false">
      <c r="A344" s="29"/>
      <c r="B344" s="30"/>
      <c r="C344" s="30"/>
      <c r="D344" s="31"/>
      <c r="E344" s="31"/>
      <c r="F344" s="31"/>
      <c r="G344" s="32"/>
      <c r="H344" s="33"/>
      <c r="I344" s="39"/>
      <c r="J344" s="34" t="str">
        <f aca="false">IF(H344="","",IF(I344="No","Do not trade",IF(H344&gt;='Example Checklist'!$B$14,"Pass","Below min")))</f>
        <v/>
      </c>
      <c r="K344" s="39"/>
      <c r="L344" s="31"/>
      <c r="M344" s="35"/>
      <c r="N344" s="36" t="str">
        <f aca="false">IF(AND(ISNUMBER(D344),ISNUMBER(E344),ISNUMBER(G344)),G344*ABS(D344-E344),"")</f>
        <v/>
      </c>
      <c r="O344" s="36" t="str">
        <f aca="false">IF(AND(K344="Yes",ISNUMBER(L344),ISNUMBER(N344)),(L344-D344)*SIGN(D344-E344)*G344-N(M344),"")</f>
        <v/>
      </c>
      <c r="P344" s="37" t="str">
        <f aca="false">IF(ISNUMBER(O344),IF(N344&gt;0,O344/N344,""),"")</f>
        <v/>
      </c>
      <c r="Q344" s="30"/>
    </row>
    <row r="345" customFormat="false" ht="15" hidden="false" customHeight="false" outlineLevel="0" collapsed="false">
      <c r="A345" s="29"/>
      <c r="B345" s="30"/>
      <c r="C345" s="30"/>
      <c r="D345" s="31"/>
      <c r="E345" s="31"/>
      <c r="F345" s="31"/>
      <c r="G345" s="32"/>
      <c r="H345" s="33"/>
      <c r="I345" s="39"/>
      <c r="J345" s="34" t="str">
        <f aca="false">IF(H345="","",IF(I345="No","Do not trade",IF(H345&gt;='Example Checklist'!$B$14,"Pass","Below min")))</f>
        <v/>
      </c>
      <c r="K345" s="39"/>
      <c r="L345" s="31"/>
      <c r="M345" s="35"/>
      <c r="N345" s="36" t="str">
        <f aca="false">IF(AND(ISNUMBER(D345),ISNUMBER(E345),ISNUMBER(G345)),G345*ABS(D345-E345),"")</f>
        <v/>
      </c>
      <c r="O345" s="36" t="str">
        <f aca="false">IF(AND(K345="Yes",ISNUMBER(L345),ISNUMBER(N345)),(L345-D345)*SIGN(D345-E345)*G345-N(M345),"")</f>
        <v/>
      </c>
      <c r="P345" s="37" t="str">
        <f aca="false">IF(ISNUMBER(O345),IF(N345&gt;0,O345/N345,""),"")</f>
        <v/>
      </c>
      <c r="Q345" s="30"/>
    </row>
    <row r="346" customFormat="false" ht="15" hidden="false" customHeight="false" outlineLevel="0" collapsed="false">
      <c r="A346" s="29"/>
      <c r="B346" s="30"/>
      <c r="C346" s="30"/>
      <c r="D346" s="31"/>
      <c r="E346" s="31"/>
      <c r="F346" s="31"/>
      <c r="G346" s="32"/>
      <c r="H346" s="33"/>
      <c r="I346" s="39"/>
      <c r="J346" s="34" t="str">
        <f aca="false">IF(H346="","",IF(I346="No","Do not trade",IF(H346&gt;='Example Checklist'!$B$14,"Pass","Below min")))</f>
        <v/>
      </c>
      <c r="K346" s="39"/>
      <c r="L346" s="31"/>
      <c r="M346" s="35"/>
      <c r="N346" s="36" t="str">
        <f aca="false">IF(AND(ISNUMBER(D346),ISNUMBER(E346),ISNUMBER(G346)),G346*ABS(D346-E346),"")</f>
        <v/>
      </c>
      <c r="O346" s="36" t="str">
        <f aca="false">IF(AND(K346="Yes",ISNUMBER(L346),ISNUMBER(N346)),(L346-D346)*SIGN(D346-E346)*G346-N(M346),"")</f>
        <v/>
      </c>
      <c r="P346" s="37" t="str">
        <f aca="false">IF(ISNUMBER(O346),IF(N346&gt;0,O346/N346,""),"")</f>
        <v/>
      </c>
      <c r="Q346" s="30"/>
    </row>
    <row r="347" customFormat="false" ht="15" hidden="false" customHeight="false" outlineLevel="0" collapsed="false">
      <c r="A347" s="29"/>
      <c r="B347" s="30"/>
      <c r="C347" s="30"/>
      <c r="D347" s="31"/>
      <c r="E347" s="31"/>
      <c r="F347" s="31"/>
      <c r="G347" s="32"/>
      <c r="H347" s="33"/>
      <c r="I347" s="39"/>
      <c r="J347" s="34" t="str">
        <f aca="false">IF(H347="","",IF(I347="No","Do not trade",IF(H347&gt;='Example Checklist'!$B$14,"Pass","Below min")))</f>
        <v/>
      </c>
      <c r="K347" s="39"/>
      <c r="L347" s="31"/>
      <c r="M347" s="35"/>
      <c r="N347" s="36" t="str">
        <f aca="false">IF(AND(ISNUMBER(D347),ISNUMBER(E347),ISNUMBER(G347)),G347*ABS(D347-E347),"")</f>
        <v/>
      </c>
      <c r="O347" s="36" t="str">
        <f aca="false">IF(AND(K347="Yes",ISNUMBER(L347),ISNUMBER(N347)),(L347-D347)*SIGN(D347-E347)*G347-N(M347),"")</f>
        <v/>
      </c>
      <c r="P347" s="37" t="str">
        <f aca="false">IF(ISNUMBER(O347),IF(N347&gt;0,O347/N347,""),"")</f>
        <v/>
      </c>
      <c r="Q347" s="30"/>
    </row>
    <row r="348" customFormat="false" ht="15" hidden="false" customHeight="false" outlineLevel="0" collapsed="false">
      <c r="A348" s="29"/>
      <c r="B348" s="30"/>
      <c r="C348" s="30"/>
      <c r="D348" s="31"/>
      <c r="E348" s="31"/>
      <c r="F348" s="31"/>
      <c r="G348" s="32"/>
      <c r="H348" s="33"/>
      <c r="I348" s="39"/>
      <c r="J348" s="34" t="str">
        <f aca="false">IF(H348="","",IF(I348="No","Do not trade",IF(H348&gt;='Example Checklist'!$B$14,"Pass","Below min")))</f>
        <v/>
      </c>
      <c r="K348" s="39"/>
      <c r="L348" s="31"/>
      <c r="M348" s="35"/>
      <c r="N348" s="36" t="str">
        <f aca="false">IF(AND(ISNUMBER(D348),ISNUMBER(E348),ISNUMBER(G348)),G348*ABS(D348-E348),"")</f>
        <v/>
      </c>
      <c r="O348" s="36" t="str">
        <f aca="false">IF(AND(K348="Yes",ISNUMBER(L348),ISNUMBER(N348)),(L348-D348)*SIGN(D348-E348)*G348-N(M348),"")</f>
        <v/>
      </c>
      <c r="P348" s="37" t="str">
        <f aca="false">IF(ISNUMBER(O348),IF(N348&gt;0,O348/N348,""),"")</f>
        <v/>
      </c>
      <c r="Q348" s="30"/>
    </row>
    <row r="349" customFormat="false" ht="15" hidden="false" customHeight="false" outlineLevel="0" collapsed="false">
      <c r="A349" s="29"/>
      <c r="B349" s="30"/>
      <c r="C349" s="30"/>
      <c r="D349" s="31"/>
      <c r="E349" s="31"/>
      <c r="F349" s="31"/>
      <c r="G349" s="32"/>
      <c r="H349" s="33"/>
      <c r="I349" s="39"/>
      <c r="J349" s="34" t="str">
        <f aca="false">IF(H349="","",IF(I349="No","Do not trade",IF(H349&gt;='Example Checklist'!$B$14,"Pass","Below min")))</f>
        <v/>
      </c>
      <c r="K349" s="39"/>
      <c r="L349" s="31"/>
      <c r="M349" s="35"/>
      <c r="N349" s="36" t="str">
        <f aca="false">IF(AND(ISNUMBER(D349),ISNUMBER(E349),ISNUMBER(G349)),G349*ABS(D349-E349),"")</f>
        <v/>
      </c>
      <c r="O349" s="36" t="str">
        <f aca="false">IF(AND(K349="Yes",ISNUMBER(L349),ISNUMBER(N349)),(L349-D349)*SIGN(D349-E349)*G349-N(M349),"")</f>
        <v/>
      </c>
      <c r="P349" s="37" t="str">
        <f aca="false">IF(ISNUMBER(O349),IF(N349&gt;0,O349/N349,""),"")</f>
        <v/>
      </c>
      <c r="Q349" s="30"/>
    </row>
    <row r="350" customFormat="false" ht="15" hidden="false" customHeight="false" outlineLevel="0" collapsed="false">
      <c r="A350" s="29"/>
      <c r="B350" s="30"/>
      <c r="C350" s="30"/>
      <c r="D350" s="31"/>
      <c r="E350" s="31"/>
      <c r="F350" s="31"/>
      <c r="G350" s="32"/>
      <c r="H350" s="33"/>
      <c r="I350" s="39"/>
      <c r="J350" s="34" t="str">
        <f aca="false">IF(H350="","",IF(I350="No","Do not trade",IF(H350&gt;='Example Checklist'!$B$14,"Pass","Below min")))</f>
        <v/>
      </c>
      <c r="K350" s="39"/>
      <c r="L350" s="31"/>
      <c r="M350" s="35"/>
      <c r="N350" s="36" t="str">
        <f aca="false">IF(AND(ISNUMBER(D350),ISNUMBER(E350),ISNUMBER(G350)),G350*ABS(D350-E350),"")</f>
        <v/>
      </c>
      <c r="O350" s="36" t="str">
        <f aca="false">IF(AND(K350="Yes",ISNUMBER(L350),ISNUMBER(N350)),(L350-D350)*SIGN(D350-E350)*G350-N(M350),"")</f>
        <v/>
      </c>
      <c r="P350" s="37" t="str">
        <f aca="false">IF(ISNUMBER(O350),IF(N350&gt;0,O350/N350,""),"")</f>
        <v/>
      </c>
      <c r="Q350" s="30"/>
    </row>
    <row r="351" customFormat="false" ht="15" hidden="false" customHeight="false" outlineLevel="0" collapsed="false">
      <c r="A351" s="29"/>
      <c r="B351" s="30"/>
      <c r="C351" s="30"/>
      <c r="D351" s="31"/>
      <c r="E351" s="31"/>
      <c r="F351" s="31"/>
      <c r="G351" s="32"/>
      <c r="H351" s="33"/>
      <c r="I351" s="39"/>
      <c r="J351" s="34" t="str">
        <f aca="false">IF(H351="","",IF(I351="No","Do not trade",IF(H351&gt;='Example Checklist'!$B$14,"Pass","Below min")))</f>
        <v/>
      </c>
      <c r="K351" s="39"/>
      <c r="L351" s="31"/>
      <c r="M351" s="35"/>
      <c r="N351" s="36" t="str">
        <f aca="false">IF(AND(ISNUMBER(D351),ISNUMBER(E351),ISNUMBER(G351)),G351*ABS(D351-E351),"")</f>
        <v/>
      </c>
      <c r="O351" s="36" t="str">
        <f aca="false">IF(AND(K351="Yes",ISNUMBER(L351),ISNUMBER(N351)),(L351-D351)*SIGN(D351-E351)*G351-N(M351),"")</f>
        <v/>
      </c>
      <c r="P351" s="37" t="str">
        <f aca="false">IF(ISNUMBER(O351),IF(N351&gt;0,O351/N351,""),"")</f>
        <v/>
      </c>
      <c r="Q351" s="30"/>
    </row>
    <row r="352" customFormat="false" ht="15" hidden="false" customHeight="false" outlineLevel="0" collapsed="false">
      <c r="A352" s="29"/>
      <c r="B352" s="30"/>
      <c r="C352" s="30"/>
      <c r="D352" s="31"/>
      <c r="E352" s="31"/>
      <c r="F352" s="31"/>
      <c r="G352" s="32"/>
      <c r="H352" s="33"/>
      <c r="I352" s="39"/>
      <c r="J352" s="34" t="str">
        <f aca="false">IF(H352="","",IF(I352="No","Do not trade",IF(H352&gt;='Example Checklist'!$B$14,"Pass","Below min")))</f>
        <v/>
      </c>
      <c r="K352" s="39"/>
      <c r="L352" s="31"/>
      <c r="M352" s="35"/>
      <c r="N352" s="36" t="str">
        <f aca="false">IF(AND(ISNUMBER(D352),ISNUMBER(E352),ISNUMBER(G352)),G352*ABS(D352-E352),"")</f>
        <v/>
      </c>
      <c r="O352" s="36" t="str">
        <f aca="false">IF(AND(K352="Yes",ISNUMBER(L352),ISNUMBER(N352)),(L352-D352)*SIGN(D352-E352)*G352-N(M352),"")</f>
        <v/>
      </c>
      <c r="P352" s="37" t="str">
        <f aca="false">IF(ISNUMBER(O352),IF(N352&gt;0,O352/N352,""),"")</f>
        <v/>
      </c>
      <c r="Q352" s="30"/>
    </row>
    <row r="353" customFormat="false" ht="15" hidden="false" customHeight="false" outlineLevel="0" collapsed="false">
      <c r="A353" s="29"/>
      <c r="B353" s="30"/>
      <c r="C353" s="30"/>
      <c r="D353" s="31"/>
      <c r="E353" s="31"/>
      <c r="F353" s="31"/>
      <c r="G353" s="32"/>
      <c r="H353" s="33"/>
      <c r="I353" s="39"/>
      <c r="J353" s="34" t="str">
        <f aca="false">IF(H353="","",IF(I353="No","Do not trade",IF(H353&gt;='Example Checklist'!$B$14,"Pass","Below min")))</f>
        <v/>
      </c>
      <c r="K353" s="39"/>
      <c r="L353" s="31"/>
      <c r="M353" s="35"/>
      <c r="N353" s="36" t="str">
        <f aca="false">IF(AND(ISNUMBER(D353),ISNUMBER(E353),ISNUMBER(G353)),G353*ABS(D353-E353),"")</f>
        <v/>
      </c>
      <c r="O353" s="36" t="str">
        <f aca="false">IF(AND(K353="Yes",ISNUMBER(L353),ISNUMBER(N353)),(L353-D353)*SIGN(D353-E353)*G353-N(M353),"")</f>
        <v/>
      </c>
      <c r="P353" s="37" t="str">
        <f aca="false">IF(ISNUMBER(O353),IF(N353&gt;0,O353/N353,""),"")</f>
        <v/>
      </c>
      <c r="Q353" s="30"/>
    </row>
    <row r="354" customFormat="false" ht="15" hidden="false" customHeight="false" outlineLevel="0" collapsed="false">
      <c r="A354" s="29"/>
      <c r="B354" s="30"/>
      <c r="C354" s="30"/>
      <c r="D354" s="31"/>
      <c r="E354" s="31"/>
      <c r="F354" s="31"/>
      <c r="G354" s="32"/>
      <c r="H354" s="33"/>
      <c r="I354" s="39"/>
      <c r="J354" s="34" t="str">
        <f aca="false">IF(H354="","",IF(I354="No","Do not trade",IF(H354&gt;='Example Checklist'!$B$14,"Pass","Below min")))</f>
        <v/>
      </c>
      <c r="K354" s="39"/>
      <c r="L354" s="31"/>
      <c r="M354" s="35"/>
      <c r="N354" s="36" t="str">
        <f aca="false">IF(AND(ISNUMBER(D354),ISNUMBER(E354),ISNUMBER(G354)),G354*ABS(D354-E354),"")</f>
        <v/>
      </c>
      <c r="O354" s="36" t="str">
        <f aca="false">IF(AND(K354="Yes",ISNUMBER(L354),ISNUMBER(N354)),(L354-D354)*SIGN(D354-E354)*G354-N(M354),"")</f>
        <v/>
      </c>
      <c r="P354" s="37" t="str">
        <f aca="false">IF(ISNUMBER(O354),IF(N354&gt;0,O354/N354,""),"")</f>
        <v/>
      </c>
      <c r="Q354" s="30"/>
    </row>
    <row r="355" customFormat="false" ht="15" hidden="false" customHeight="false" outlineLevel="0" collapsed="false">
      <c r="A355" s="29"/>
      <c r="B355" s="30"/>
      <c r="C355" s="30"/>
      <c r="D355" s="31"/>
      <c r="E355" s="31"/>
      <c r="F355" s="31"/>
      <c r="G355" s="32"/>
      <c r="H355" s="33"/>
      <c r="I355" s="39"/>
      <c r="J355" s="34" t="str">
        <f aca="false">IF(H355="","",IF(I355="No","Do not trade",IF(H355&gt;='Example Checklist'!$B$14,"Pass","Below min")))</f>
        <v/>
      </c>
      <c r="K355" s="39"/>
      <c r="L355" s="31"/>
      <c r="M355" s="35"/>
      <c r="N355" s="36" t="str">
        <f aca="false">IF(AND(ISNUMBER(D355),ISNUMBER(E355),ISNUMBER(G355)),G355*ABS(D355-E355),"")</f>
        <v/>
      </c>
      <c r="O355" s="36" t="str">
        <f aca="false">IF(AND(K355="Yes",ISNUMBER(L355),ISNUMBER(N355)),(L355-D355)*SIGN(D355-E355)*G355-N(M355),"")</f>
        <v/>
      </c>
      <c r="P355" s="37" t="str">
        <f aca="false">IF(ISNUMBER(O355),IF(N355&gt;0,O355/N355,""),"")</f>
        <v/>
      </c>
      <c r="Q355" s="30"/>
    </row>
    <row r="356" customFormat="false" ht="15" hidden="false" customHeight="false" outlineLevel="0" collapsed="false">
      <c r="A356" s="29"/>
      <c r="B356" s="30"/>
      <c r="C356" s="30"/>
      <c r="D356" s="31"/>
      <c r="E356" s="31"/>
      <c r="F356" s="31"/>
      <c r="G356" s="32"/>
      <c r="H356" s="33"/>
      <c r="I356" s="39"/>
      <c r="J356" s="34" t="str">
        <f aca="false">IF(H356="","",IF(I356="No","Do not trade",IF(H356&gt;='Example Checklist'!$B$14,"Pass","Below min")))</f>
        <v/>
      </c>
      <c r="K356" s="39"/>
      <c r="L356" s="31"/>
      <c r="M356" s="35"/>
      <c r="N356" s="36" t="str">
        <f aca="false">IF(AND(ISNUMBER(D356),ISNUMBER(E356),ISNUMBER(G356)),G356*ABS(D356-E356),"")</f>
        <v/>
      </c>
      <c r="O356" s="36" t="str">
        <f aca="false">IF(AND(K356="Yes",ISNUMBER(L356),ISNUMBER(N356)),(L356-D356)*SIGN(D356-E356)*G356-N(M356),"")</f>
        <v/>
      </c>
      <c r="P356" s="37" t="str">
        <f aca="false">IF(ISNUMBER(O356),IF(N356&gt;0,O356/N356,""),"")</f>
        <v/>
      </c>
      <c r="Q356" s="30"/>
    </row>
    <row r="357" customFormat="false" ht="15" hidden="false" customHeight="false" outlineLevel="0" collapsed="false">
      <c r="A357" s="29"/>
      <c r="B357" s="30"/>
      <c r="C357" s="30"/>
      <c r="D357" s="31"/>
      <c r="E357" s="31"/>
      <c r="F357" s="31"/>
      <c r="G357" s="32"/>
      <c r="H357" s="33"/>
      <c r="I357" s="39"/>
      <c r="J357" s="34" t="str">
        <f aca="false">IF(H357="","",IF(I357="No","Do not trade",IF(H357&gt;='Example Checklist'!$B$14,"Pass","Below min")))</f>
        <v/>
      </c>
      <c r="K357" s="39"/>
      <c r="L357" s="31"/>
      <c r="M357" s="35"/>
      <c r="N357" s="36" t="str">
        <f aca="false">IF(AND(ISNUMBER(D357),ISNUMBER(E357),ISNUMBER(G357)),G357*ABS(D357-E357),"")</f>
        <v/>
      </c>
      <c r="O357" s="36" t="str">
        <f aca="false">IF(AND(K357="Yes",ISNUMBER(L357),ISNUMBER(N357)),(L357-D357)*SIGN(D357-E357)*G357-N(M357),"")</f>
        <v/>
      </c>
      <c r="P357" s="37" t="str">
        <f aca="false">IF(ISNUMBER(O357),IF(N357&gt;0,O357/N357,""),"")</f>
        <v/>
      </c>
      <c r="Q357" s="30"/>
    </row>
    <row r="358" customFormat="false" ht="15" hidden="false" customHeight="false" outlineLevel="0" collapsed="false">
      <c r="A358" s="29"/>
      <c r="B358" s="30"/>
      <c r="C358" s="30"/>
      <c r="D358" s="31"/>
      <c r="E358" s="31"/>
      <c r="F358" s="31"/>
      <c r="G358" s="32"/>
      <c r="H358" s="33"/>
      <c r="I358" s="39"/>
      <c r="J358" s="34" t="str">
        <f aca="false">IF(H358="","",IF(I358="No","Do not trade",IF(H358&gt;='Example Checklist'!$B$14,"Pass","Below min")))</f>
        <v/>
      </c>
      <c r="K358" s="39"/>
      <c r="L358" s="31"/>
      <c r="M358" s="35"/>
      <c r="N358" s="36" t="str">
        <f aca="false">IF(AND(ISNUMBER(D358),ISNUMBER(E358),ISNUMBER(G358)),G358*ABS(D358-E358),"")</f>
        <v/>
      </c>
      <c r="O358" s="36" t="str">
        <f aca="false">IF(AND(K358="Yes",ISNUMBER(L358),ISNUMBER(N358)),(L358-D358)*SIGN(D358-E358)*G358-N(M358),"")</f>
        <v/>
      </c>
      <c r="P358" s="37" t="str">
        <f aca="false">IF(ISNUMBER(O358),IF(N358&gt;0,O358/N358,""),"")</f>
        <v/>
      </c>
      <c r="Q358" s="30"/>
    </row>
    <row r="359" customFormat="false" ht="15" hidden="false" customHeight="false" outlineLevel="0" collapsed="false">
      <c r="A359" s="29"/>
      <c r="B359" s="30"/>
      <c r="C359" s="30"/>
      <c r="D359" s="31"/>
      <c r="E359" s="31"/>
      <c r="F359" s="31"/>
      <c r="G359" s="32"/>
      <c r="H359" s="33"/>
      <c r="I359" s="39"/>
      <c r="J359" s="34" t="str">
        <f aca="false">IF(H359="","",IF(I359="No","Do not trade",IF(H359&gt;='Example Checklist'!$B$14,"Pass","Below min")))</f>
        <v/>
      </c>
      <c r="K359" s="39"/>
      <c r="L359" s="31"/>
      <c r="M359" s="35"/>
      <c r="N359" s="36" t="str">
        <f aca="false">IF(AND(ISNUMBER(D359),ISNUMBER(E359),ISNUMBER(G359)),G359*ABS(D359-E359),"")</f>
        <v/>
      </c>
      <c r="O359" s="36" t="str">
        <f aca="false">IF(AND(K359="Yes",ISNUMBER(L359),ISNUMBER(N359)),(L359-D359)*SIGN(D359-E359)*G359-N(M359),"")</f>
        <v/>
      </c>
      <c r="P359" s="37" t="str">
        <f aca="false">IF(ISNUMBER(O359),IF(N359&gt;0,O359/N359,""),"")</f>
        <v/>
      </c>
      <c r="Q359" s="30"/>
    </row>
    <row r="360" customFormat="false" ht="15" hidden="false" customHeight="false" outlineLevel="0" collapsed="false">
      <c r="A360" s="29"/>
      <c r="B360" s="30"/>
      <c r="C360" s="30"/>
      <c r="D360" s="31"/>
      <c r="E360" s="31"/>
      <c r="F360" s="31"/>
      <c r="G360" s="32"/>
      <c r="H360" s="33"/>
      <c r="I360" s="39"/>
      <c r="J360" s="34" t="str">
        <f aca="false">IF(H360="","",IF(I360="No","Do not trade",IF(H360&gt;='Example Checklist'!$B$14,"Pass","Below min")))</f>
        <v/>
      </c>
      <c r="K360" s="39"/>
      <c r="L360" s="31"/>
      <c r="M360" s="35"/>
      <c r="N360" s="36" t="str">
        <f aca="false">IF(AND(ISNUMBER(D360),ISNUMBER(E360),ISNUMBER(G360)),G360*ABS(D360-E360),"")</f>
        <v/>
      </c>
      <c r="O360" s="36" t="str">
        <f aca="false">IF(AND(K360="Yes",ISNUMBER(L360),ISNUMBER(N360)),(L360-D360)*SIGN(D360-E360)*G360-N(M360),"")</f>
        <v/>
      </c>
      <c r="P360" s="37" t="str">
        <f aca="false">IF(ISNUMBER(O360),IF(N360&gt;0,O360/N360,""),"")</f>
        <v/>
      </c>
      <c r="Q360" s="30"/>
    </row>
    <row r="361" customFormat="false" ht="15" hidden="false" customHeight="false" outlineLevel="0" collapsed="false">
      <c r="A361" s="29"/>
      <c r="B361" s="30"/>
      <c r="C361" s="30"/>
      <c r="D361" s="31"/>
      <c r="E361" s="31"/>
      <c r="F361" s="31"/>
      <c r="G361" s="32"/>
      <c r="H361" s="33"/>
      <c r="I361" s="39"/>
      <c r="J361" s="34" t="str">
        <f aca="false">IF(H361="","",IF(I361="No","Do not trade",IF(H361&gt;='Example Checklist'!$B$14,"Pass","Below min")))</f>
        <v/>
      </c>
      <c r="K361" s="39"/>
      <c r="L361" s="31"/>
      <c r="M361" s="35"/>
      <c r="N361" s="36" t="str">
        <f aca="false">IF(AND(ISNUMBER(D361),ISNUMBER(E361),ISNUMBER(G361)),G361*ABS(D361-E361),"")</f>
        <v/>
      </c>
      <c r="O361" s="36" t="str">
        <f aca="false">IF(AND(K361="Yes",ISNUMBER(L361),ISNUMBER(N361)),(L361-D361)*SIGN(D361-E361)*G361-N(M361),"")</f>
        <v/>
      </c>
      <c r="P361" s="37" t="str">
        <f aca="false">IF(ISNUMBER(O361),IF(N361&gt;0,O361/N361,""),"")</f>
        <v/>
      </c>
      <c r="Q361" s="30"/>
    </row>
    <row r="362" customFormat="false" ht="15" hidden="false" customHeight="false" outlineLevel="0" collapsed="false">
      <c r="A362" s="29"/>
      <c r="B362" s="30"/>
      <c r="C362" s="30"/>
      <c r="D362" s="31"/>
      <c r="E362" s="31"/>
      <c r="F362" s="31"/>
      <c r="G362" s="32"/>
      <c r="H362" s="33"/>
      <c r="I362" s="39"/>
      <c r="J362" s="34" t="str">
        <f aca="false">IF(H362="","",IF(I362="No","Do not trade",IF(H362&gt;='Example Checklist'!$B$14,"Pass","Below min")))</f>
        <v/>
      </c>
      <c r="K362" s="39"/>
      <c r="L362" s="31"/>
      <c r="M362" s="35"/>
      <c r="N362" s="36" t="str">
        <f aca="false">IF(AND(ISNUMBER(D362),ISNUMBER(E362),ISNUMBER(G362)),G362*ABS(D362-E362),"")</f>
        <v/>
      </c>
      <c r="O362" s="36" t="str">
        <f aca="false">IF(AND(K362="Yes",ISNUMBER(L362),ISNUMBER(N362)),(L362-D362)*SIGN(D362-E362)*G362-N(M362),"")</f>
        <v/>
      </c>
      <c r="P362" s="37" t="str">
        <f aca="false">IF(ISNUMBER(O362),IF(N362&gt;0,O362/N362,""),"")</f>
        <v/>
      </c>
      <c r="Q362" s="30"/>
    </row>
    <row r="363" customFormat="false" ht="15" hidden="false" customHeight="false" outlineLevel="0" collapsed="false">
      <c r="A363" s="29"/>
      <c r="B363" s="30"/>
      <c r="C363" s="30"/>
      <c r="D363" s="31"/>
      <c r="E363" s="31"/>
      <c r="F363" s="31"/>
      <c r="G363" s="32"/>
      <c r="H363" s="33"/>
      <c r="I363" s="39"/>
      <c r="J363" s="34" t="str">
        <f aca="false">IF(H363="","",IF(I363="No","Do not trade",IF(H363&gt;='Example Checklist'!$B$14,"Pass","Below min")))</f>
        <v/>
      </c>
      <c r="K363" s="39"/>
      <c r="L363" s="31"/>
      <c r="M363" s="35"/>
      <c r="N363" s="36" t="str">
        <f aca="false">IF(AND(ISNUMBER(D363),ISNUMBER(E363),ISNUMBER(G363)),G363*ABS(D363-E363),"")</f>
        <v/>
      </c>
      <c r="O363" s="36" t="str">
        <f aca="false">IF(AND(K363="Yes",ISNUMBER(L363),ISNUMBER(N363)),(L363-D363)*SIGN(D363-E363)*G363-N(M363),"")</f>
        <v/>
      </c>
      <c r="P363" s="37" t="str">
        <f aca="false">IF(ISNUMBER(O363),IF(N363&gt;0,O363/N363,""),"")</f>
        <v/>
      </c>
      <c r="Q363" s="30"/>
    </row>
    <row r="364" customFormat="false" ht="15" hidden="false" customHeight="false" outlineLevel="0" collapsed="false">
      <c r="A364" s="29"/>
      <c r="B364" s="30"/>
      <c r="C364" s="30"/>
      <c r="D364" s="31"/>
      <c r="E364" s="31"/>
      <c r="F364" s="31"/>
      <c r="G364" s="32"/>
      <c r="H364" s="33"/>
      <c r="I364" s="39"/>
      <c r="J364" s="34" t="str">
        <f aca="false">IF(H364="","",IF(I364="No","Do not trade",IF(H364&gt;='Example Checklist'!$B$14,"Pass","Below min")))</f>
        <v/>
      </c>
      <c r="K364" s="39"/>
      <c r="L364" s="31"/>
      <c r="M364" s="35"/>
      <c r="N364" s="36" t="str">
        <f aca="false">IF(AND(ISNUMBER(D364),ISNUMBER(E364),ISNUMBER(G364)),G364*ABS(D364-E364),"")</f>
        <v/>
      </c>
      <c r="O364" s="36" t="str">
        <f aca="false">IF(AND(K364="Yes",ISNUMBER(L364),ISNUMBER(N364)),(L364-D364)*SIGN(D364-E364)*G364-N(M364),"")</f>
        <v/>
      </c>
      <c r="P364" s="37" t="str">
        <f aca="false">IF(ISNUMBER(O364),IF(N364&gt;0,O364/N364,""),"")</f>
        <v/>
      </c>
      <c r="Q364" s="30"/>
    </row>
    <row r="365" customFormat="false" ht="15" hidden="false" customHeight="false" outlineLevel="0" collapsed="false">
      <c r="A365" s="29"/>
      <c r="B365" s="30"/>
      <c r="C365" s="30"/>
      <c r="D365" s="31"/>
      <c r="E365" s="31"/>
      <c r="F365" s="31"/>
      <c r="G365" s="32"/>
      <c r="H365" s="33"/>
      <c r="I365" s="39"/>
      <c r="J365" s="34" t="str">
        <f aca="false">IF(H365="","",IF(I365="No","Do not trade",IF(H365&gt;='Example Checklist'!$B$14,"Pass","Below min")))</f>
        <v/>
      </c>
      <c r="K365" s="39"/>
      <c r="L365" s="31"/>
      <c r="M365" s="35"/>
      <c r="N365" s="36" t="str">
        <f aca="false">IF(AND(ISNUMBER(D365),ISNUMBER(E365),ISNUMBER(G365)),G365*ABS(D365-E365),"")</f>
        <v/>
      </c>
      <c r="O365" s="36" t="str">
        <f aca="false">IF(AND(K365="Yes",ISNUMBER(L365),ISNUMBER(N365)),(L365-D365)*SIGN(D365-E365)*G365-N(M365),"")</f>
        <v/>
      </c>
      <c r="P365" s="37" t="str">
        <f aca="false">IF(ISNUMBER(O365),IF(N365&gt;0,O365/N365,""),"")</f>
        <v/>
      </c>
      <c r="Q365" s="30"/>
    </row>
    <row r="366" customFormat="false" ht="15" hidden="false" customHeight="false" outlineLevel="0" collapsed="false">
      <c r="A366" s="29"/>
      <c r="B366" s="30"/>
      <c r="C366" s="30"/>
      <c r="D366" s="31"/>
      <c r="E366" s="31"/>
      <c r="F366" s="31"/>
      <c r="G366" s="32"/>
      <c r="H366" s="33"/>
      <c r="I366" s="39"/>
      <c r="J366" s="34" t="str">
        <f aca="false">IF(H366="","",IF(I366="No","Do not trade",IF(H366&gt;='Example Checklist'!$B$14,"Pass","Below min")))</f>
        <v/>
      </c>
      <c r="K366" s="39"/>
      <c r="L366" s="31"/>
      <c r="M366" s="35"/>
      <c r="N366" s="36" t="str">
        <f aca="false">IF(AND(ISNUMBER(D366),ISNUMBER(E366),ISNUMBER(G366)),G366*ABS(D366-E366),"")</f>
        <v/>
      </c>
      <c r="O366" s="36" t="str">
        <f aca="false">IF(AND(K366="Yes",ISNUMBER(L366),ISNUMBER(N366)),(L366-D366)*SIGN(D366-E366)*G366-N(M366),"")</f>
        <v/>
      </c>
      <c r="P366" s="37" t="str">
        <f aca="false">IF(ISNUMBER(O366),IF(N366&gt;0,O366/N366,""),"")</f>
        <v/>
      </c>
      <c r="Q366" s="30"/>
    </row>
    <row r="367" customFormat="false" ht="15" hidden="false" customHeight="false" outlineLevel="0" collapsed="false">
      <c r="A367" s="29"/>
      <c r="B367" s="30"/>
      <c r="C367" s="30"/>
      <c r="D367" s="31"/>
      <c r="E367" s="31"/>
      <c r="F367" s="31"/>
      <c r="G367" s="32"/>
      <c r="H367" s="33"/>
      <c r="I367" s="39"/>
      <c r="J367" s="34" t="str">
        <f aca="false">IF(H367="","",IF(I367="No","Do not trade",IF(H367&gt;='Example Checklist'!$B$14,"Pass","Below min")))</f>
        <v/>
      </c>
      <c r="K367" s="39"/>
      <c r="L367" s="31"/>
      <c r="M367" s="35"/>
      <c r="N367" s="36" t="str">
        <f aca="false">IF(AND(ISNUMBER(D367),ISNUMBER(E367),ISNUMBER(G367)),G367*ABS(D367-E367),"")</f>
        <v/>
      </c>
      <c r="O367" s="36" t="str">
        <f aca="false">IF(AND(K367="Yes",ISNUMBER(L367),ISNUMBER(N367)),(L367-D367)*SIGN(D367-E367)*G367-N(M367),"")</f>
        <v/>
      </c>
      <c r="P367" s="37" t="str">
        <f aca="false">IF(ISNUMBER(O367),IF(N367&gt;0,O367/N367,""),"")</f>
        <v/>
      </c>
      <c r="Q367" s="30"/>
    </row>
    <row r="368" customFormat="false" ht="15" hidden="false" customHeight="false" outlineLevel="0" collapsed="false">
      <c r="A368" s="29"/>
      <c r="B368" s="30"/>
      <c r="C368" s="30"/>
      <c r="D368" s="31"/>
      <c r="E368" s="31"/>
      <c r="F368" s="31"/>
      <c r="G368" s="32"/>
      <c r="H368" s="33"/>
      <c r="I368" s="39"/>
      <c r="J368" s="34" t="str">
        <f aca="false">IF(H368="","",IF(I368="No","Do not trade",IF(H368&gt;='Example Checklist'!$B$14,"Pass","Below min")))</f>
        <v/>
      </c>
      <c r="K368" s="39"/>
      <c r="L368" s="31"/>
      <c r="M368" s="35"/>
      <c r="N368" s="36" t="str">
        <f aca="false">IF(AND(ISNUMBER(D368),ISNUMBER(E368),ISNUMBER(G368)),G368*ABS(D368-E368),"")</f>
        <v/>
      </c>
      <c r="O368" s="36" t="str">
        <f aca="false">IF(AND(K368="Yes",ISNUMBER(L368),ISNUMBER(N368)),(L368-D368)*SIGN(D368-E368)*G368-N(M368),"")</f>
        <v/>
      </c>
      <c r="P368" s="37" t="str">
        <f aca="false">IF(ISNUMBER(O368),IF(N368&gt;0,O368/N368,""),"")</f>
        <v/>
      </c>
      <c r="Q368" s="30"/>
    </row>
    <row r="369" customFormat="false" ht="15" hidden="false" customHeight="false" outlineLevel="0" collapsed="false">
      <c r="A369" s="29"/>
      <c r="B369" s="30"/>
      <c r="C369" s="30"/>
      <c r="D369" s="31"/>
      <c r="E369" s="31"/>
      <c r="F369" s="31"/>
      <c r="G369" s="32"/>
      <c r="H369" s="33"/>
      <c r="I369" s="39"/>
      <c r="J369" s="34" t="str">
        <f aca="false">IF(H369="","",IF(I369="No","Do not trade",IF(H369&gt;='Example Checklist'!$B$14,"Pass","Below min")))</f>
        <v/>
      </c>
      <c r="K369" s="39"/>
      <c r="L369" s="31"/>
      <c r="M369" s="35"/>
      <c r="N369" s="36" t="str">
        <f aca="false">IF(AND(ISNUMBER(D369),ISNUMBER(E369),ISNUMBER(G369)),G369*ABS(D369-E369),"")</f>
        <v/>
      </c>
      <c r="O369" s="36" t="str">
        <f aca="false">IF(AND(K369="Yes",ISNUMBER(L369),ISNUMBER(N369)),(L369-D369)*SIGN(D369-E369)*G369-N(M369),"")</f>
        <v/>
      </c>
      <c r="P369" s="37" t="str">
        <f aca="false">IF(ISNUMBER(O369),IF(N369&gt;0,O369/N369,""),"")</f>
        <v/>
      </c>
      <c r="Q369" s="30"/>
    </row>
    <row r="370" customFormat="false" ht="15" hidden="false" customHeight="false" outlineLevel="0" collapsed="false">
      <c r="A370" s="29"/>
      <c r="B370" s="30"/>
      <c r="C370" s="30"/>
      <c r="D370" s="31"/>
      <c r="E370" s="31"/>
      <c r="F370" s="31"/>
      <c r="G370" s="32"/>
      <c r="H370" s="33"/>
      <c r="I370" s="39"/>
      <c r="J370" s="34" t="str">
        <f aca="false">IF(H370="","",IF(I370="No","Do not trade",IF(H370&gt;='Example Checklist'!$B$14,"Pass","Below min")))</f>
        <v/>
      </c>
      <c r="K370" s="39"/>
      <c r="L370" s="31"/>
      <c r="M370" s="35"/>
      <c r="N370" s="36" t="str">
        <f aca="false">IF(AND(ISNUMBER(D370),ISNUMBER(E370),ISNUMBER(G370)),G370*ABS(D370-E370),"")</f>
        <v/>
      </c>
      <c r="O370" s="36" t="str">
        <f aca="false">IF(AND(K370="Yes",ISNUMBER(L370),ISNUMBER(N370)),(L370-D370)*SIGN(D370-E370)*G370-N(M370),"")</f>
        <v/>
      </c>
      <c r="P370" s="37" t="str">
        <f aca="false">IF(ISNUMBER(O370),IF(N370&gt;0,O370/N370,""),"")</f>
        <v/>
      </c>
      <c r="Q370" s="30"/>
    </row>
    <row r="371" customFormat="false" ht="15" hidden="false" customHeight="false" outlineLevel="0" collapsed="false">
      <c r="A371" s="29"/>
      <c r="B371" s="30"/>
      <c r="C371" s="30"/>
      <c r="D371" s="31"/>
      <c r="E371" s="31"/>
      <c r="F371" s="31"/>
      <c r="G371" s="32"/>
      <c r="H371" s="33"/>
      <c r="I371" s="39"/>
      <c r="J371" s="34" t="str">
        <f aca="false">IF(H371="","",IF(I371="No","Do not trade",IF(H371&gt;='Example Checklist'!$B$14,"Pass","Below min")))</f>
        <v/>
      </c>
      <c r="K371" s="39"/>
      <c r="L371" s="31"/>
      <c r="M371" s="35"/>
      <c r="N371" s="36" t="str">
        <f aca="false">IF(AND(ISNUMBER(D371),ISNUMBER(E371),ISNUMBER(G371)),G371*ABS(D371-E371),"")</f>
        <v/>
      </c>
      <c r="O371" s="36" t="str">
        <f aca="false">IF(AND(K371="Yes",ISNUMBER(L371),ISNUMBER(N371)),(L371-D371)*SIGN(D371-E371)*G371-N(M371),"")</f>
        <v/>
      </c>
      <c r="P371" s="37" t="str">
        <f aca="false">IF(ISNUMBER(O371),IF(N371&gt;0,O371/N371,""),"")</f>
        <v/>
      </c>
      <c r="Q371" s="30"/>
    </row>
    <row r="372" customFormat="false" ht="15" hidden="false" customHeight="false" outlineLevel="0" collapsed="false">
      <c r="A372" s="29"/>
      <c r="B372" s="30"/>
      <c r="C372" s="30"/>
      <c r="D372" s="31"/>
      <c r="E372" s="31"/>
      <c r="F372" s="31"/>
      <c r="G372" s="32"/>
      <c r="H372" s="33"/>
      <c r="I372" s="39"/>
      <c r="J372" s="34" t="str">
        <f aca="false">IF(H372="","",IF(I372="No","Do not trade",IF(H372&gt;='Example Checklist'!$B$14,"Pass","Below min")))</f>
        <v/>
      </c>
      <c r="K372" s="39"/>
      <c r="L372" s="31"/>
      <c r="M372" s="35"/>
      <c r="N372" s="36" t="str">
        <f aca="false">IF(AND(ISNUMBER(D372),ISNUMBER(E372),ISNUMBER(G372)),G372*ABS(D372-E372),"")</f>
        <v/>
      </c>
      <c r="O372" s="36" t="str">
        <f aca="false">IF(AND(K372="Yes",ISNUMBER(L372),ISNUMBER(N372)),(L372-D372)*SIGN(D372-E372)*G372-N(M372),"")</f>
        <v/>
      </c>
      <c r="P372" s="37" t="str">
        <f aca="false">IF(ISNUMBER(O372),IF(N372&gt;0,O372/N372,""),"")</f>
        <v/>
      </c>
      <c r="Q372" s="30"/>
    </row>
    <row r="373" customFormat="false" ht="15" hidden="false" customHeight="false" outlineLevel="0" collapsed="false">
      <c r="A373" s="29"/>
      <c r="B373" s="30"/>
      <c r="C373" s="30"/>
      <c r="D373" s="31"/>
      <c r="E373" s="31"/>
      <c r="F373" s="31"/>
      <c r="G373" s="32"/>
      <c r="H373" s="33"/>
      <c r="I373" s="39"/>
      <c r="J373" s="34" t="str">
        <f aca="false">IF(H373="","",IF(I373="No","Do not trade",IF(H373&gt;='Example Checklist'!$B$14,"Pass","Below min")))</f>
        <v/>
      </c>
      <c r="K373" s="39"/>
      <c r="L373" s="31"/>
      <c r="M373" s="35"/>
      <c r="N373" s="36" t="str">
        <f aca="false">IF(AND(ISNUMBER(D373),ISNUMBER(E373),ISNUMBER(G373)),G373*ABS(D373-E373),"")</f>
        <v/>
      </c>
      <c r="O373" s="36" t="str">
        <f aca="false">IF(AND(K373="Yes",ISNUMBER(L373),ISNUMBER(N373)),(L373-D373)*SIGN(D373-E373)*G373-N(M373),"")</f>
        <v/>
      </c>
      <c r="P373" s="37" t="str">
        <f aca="false">IF(ISNUMBER(O373),IF(N373&gt;0,O373/N373,""),"")</f>
        <v/>
      </c>
      <c r="Q373" s="30"/>
    </row>
    <row r="374" customFormat="false" ht="15" hidden="false" customHeight="false" outlineLevel="0" collapsed="false">
      <c r="A374" s="29"/>
      <c r="B374" s="30"/>
      <c r="C374" s="30"/>
      <c r="D374" s="31"/>
      <c r="E374" s="31"/>
      <c r="F374" s="31"/>
      <c r="G374" s="32"/>
      <c r="H374" s="33"/>
      <c r="I374" s="39"/>
      <c r="J374" s="34" t="str">
        <f aca="false">IF(H374="","",IF(I374="No","Do not trade",IF(H374&gt;='Example Checklist'!$B$14,"Pass","Below min")))</f>
        <v/>
      </c>
      <c r="K374" s="39"/>
      <c r="L374" s="31"/>
      <c r="M374" s="35"/>
      <c r="N374" s="36" t="str">
        <f aca="false">IF(AND(ISNUMBER(D374),ISNUMBER(E374),ISNUMBER(G374)),G374*ABS(D374-E374),"")</f>
        <v/>
      </c>
      <c r="O374" s="36" t="str">
        <f aca="false">IF(AND(K374="Yes",ISNUMBER(L374),ISNUMBER(N374)),(L374-D374)*SIGN(D374-E374)*G374-N(M374),"")</f>
        <v/>
      </c>
      <c r="P374" s="37" t="str">
        <f aca="false">IF(ISNUMBER(O374),IF(N374&gt;0,O374/N374,""),"")</f>
        <v/>
      </c>
      <c r="Q374" s="30"/>
    </row>
    <row r="375" customFormat="false" ht="15" hidden="false" customHeight="false" outlineLevel="0" collapsed="false">
      <c r="A375" s="29"/>
      <c r="B375" s="30"/>
      <c r="C375" s="30"/>
      <c r="D375" s="31"/>
      <c r="E375" s="31"/>
      <c r="F375" s="31"/>
      <c r="G375" s="32"/>
      <c r="H375" s="33"/>
      <c r="I375" s="39"/>
      <c r="J375" s="34" t="str">
        <f aca="false">IF(H375="","",IF(I375="No","Do not trade",IF(H375&gt;='Example Checklist'!$B$14,"Pass","Below min")))</f>
        <v/>
      </c>
      <c r="K375" s="39"/>
      <c r="L375" s="31"/>
      <c r="M375" s="35"/>
      <c r="N375" s="36" t="str">
        <f aca="false">IF(AND(ISNUMBER(D375),ISNUMBER(E375),ISNUMBER(G375)),G375*ABS(D375-E375),"")</f>
        <v/>
      </c>
      <c r="O375" s="36" t="str">
        <f aca="false">IF(AND(K375="Yes",ISNUMBER(L375),ISNUMBER(N375)),(L375-D375)*SIGN(D375-E375)*G375-N(M375),"")</f>
        <v/>
      </c>
      <c r="P375" s="37" t="str">
        <f aca="false">IF(ISNUMBER(O375),IF(N375&gt;0,O375/N375,""),"")</f>
        <v/>
      </c>
      <c r="Q375" s="30"/>
    </row>
    <row r="376" customFormat="false" ht="15" hidden="false" customHeight="false" outlineLevel="0" collapsed="false">
      <c r="A376" s="29"/>
      <c r="B376" s="30"/>
      <c r="C376" s="30"/>
      <c r="D376" s="31"/>
      <c r="E376" s="31"/>
      <c r="F376" s="31"/>
      <c r="G376" s="32"/>
      <c r="H376" s="33"/>
      <c r="I376" s="39"/>
      <c r="J376" s="34" t="str">
        <f aca="false">IF(H376="","",IF(I376="No","Do not trade",IF(H376&gt;='Example Checklist'!$B$14,"Pass","Below min")))</f>
        <v/>
      </c>
      <c r="K376" s="39"/>
      <c r="L376" s="31"/>
      <c r="M376" s="35"/>
      <c r="N376" s="36" t="str">
        <f aca="false">IF(AND(ISNUMBER(D376),ISNUMBER(E376),ISNUMBER(G376)),G376*ABS(D376-E376),"")</f>
        <v/>
      </c>
      <c r="O376" s="36" t="str">
        <f aca="false">IF(AND(K376="Yes",ISNUMBER(L376),ISNUMBER(N376)),(L376-D376)*SIGN(D376-E376)*G376-N(M376),"")</f>
        <v/>
      </c>
      <c r="P376" s="37" t="str">
        <f aca="false">IF(ISNUMBER(O376),IF(N376&gt;0,O376/N376,""),"")</f>
        <v/>
      </c>
      <c r="Q376" s="30"/>
    </row>
    <row r="377" customFormat="false" ht="15" hidden="false" customHeight="false" outlineLevel="0" collapsed="false">
      <c r="A377" s="29"/>
      <c r="B377" s="30"/>
      <c r="C377" s="30"/>
      <c r="D377" s="31"/>
      <c r="E377" s="31"/>
      <c r="F377" s="31"/>
      <c r="G377" s="32"/>
      <c r="H377" s="33"/>
      <c r="I377" s="39"/>
      <c r="J377" s="34" t="str">
        <f aca="false">IF(H377="","",IF(I377="No","Do not trade",IF(H377&gt;='Example Checklist'!$B$14,"Pass","Below min")))</f>
        <v/>
      </c>
      <c r="K377" s="39"/>
      <c r="L377" s="31"/>
      <c r="M377" s="35"/>
      <c r="N377" s="36" t="str">
        <f aca="false">IF(AND(ISNUMBER(D377),ISNUMBER(E377),ISNUMBER(G377)),G377*ABS(D377-E377),"")</f>
        <v/>
      </c>
      <c r="O377" s="36" t="str">
        <f aca="false">IF(AND(K377="Yes",ISNUMBER(L377),ISNUMBER(N377)),(L377-D377)*SIGN(D377-E377)*G377-N(M377),"")</f>
        <v/>
      </c>
      <c r="P377" s="37" t="str">
        <f aca="false">IF(ISNUMBER(O377),IF(N377&gt;0,O377/N377,""),"")</f>
        <v/>
      </c>
      <c r="Q377" s="30"/>
    </row>
    <row r="378" customFormat="false" ht="15" hidden="false" customHeight="false" outlineLevel="0" collapsed="false">
      <c r="A378" s="29"/>
      <c r="B378" s="30"/>
      <c r="C378" s="30"/>
      <c r="D378" s="31"/>
      <c r="E378" s="31"/>
      <c r="F378" s="31"/>
      <c r="G378" s="32"/>
      <c r="H378" s="33"/>
      <c r="I378" s="39"/>
      <c r="J378" s="34" t="str">
        <f aca="false">IF(H378="","",IF(I378="No","Do not trade",IF(H378&gt;='Example Checklist'!$B$14,"Pass","Below min")))</f>
        <v/>
      </c>
      <c r="K378" s="39"/>
      <c r="L378" s="31"/>
      <c r="M378" s="35"/>
      <c r="N378" s="36" t="str">
        <f aca="false">IF(AND(ISNUMBER(D378),ISNUMBER(E378),ISNUMBER(G378)),G378*ABS(D378-E378),"")</f>
        <v/>
      </c>
      <c r="O378" s="36" t="str">
        <f aca="false">IF(AND(K378="Yes",ISNUMBER(L378),ISNUMBER(N378)),(L378-D378)*SIGN(D378-E378)*G378-N(M378),"")</f>
        <v/>
      </c>
      <c r="P378" s="37" t="str">
        <f aca="false">IF(ISNUMBER(O378),IF(N378&gt;0,O378/N378,""),"")</f>
        <v/>
      </c>
      <c r="Q378" s="30"/>
    </row>
    <row r="379" customFormat="false" ht="15" hidden="false" customHeight="false" outlineLevel="0" collapsed="false">
      <c r="A379" s="29"/>
      <c r="B379" s="30"/>
      <c r="C379" s="30"/>
      <c r="D379" s="31"/>
      <c r="E379" s="31"/>
      <c r="F379" s="31"/>
      <c r="G379" s="32"/>
      <c r="H379" s="33"/>
      <c r="I379" s="39"/>
      <c r="J379" s="34" t="str">
        <f aca="false">IF(H379="","",IF(I379="No","Do not trade",IF(H379&gt;='Example Checklist'!$B$14,"Pass","Below min")))</f>
        <v/>
      </c>
      <c r="K379" s="39"/>
      <c r="L379" s="31"/>
      <c r="M379" s="35"/>
      <c r="N379" s="36" t="str">
        <f aca="false">IF(AND(ISNUMBER(D379),ISNUMBER(E379),ISNUMBER(G379)),G379*ABS(D379-E379),"")</f>
        <v/>
      </c>
      <c r="O379" s="36" t="str">
        <f aca="false">IF(AND(K379="Yes",ISNUMBER(L379),ISNUMBER(N379)),(L379-D379)*SIGN(D379-E379)*G379-N(M379),"")</f>
        <v/>
      </c>
      <c r="P379" s="37" t="str">
        <f aca="false">IF(ISNUMBER(O379),IF(N379&gt;0,O379/N379,""),"")</f>
        <v/>
      </c>
      <c r="Q379" s="30"/>
    </row>
    <row r="380" customFormat="false" ht="15" hidden="false" customHeight="false" outlineLevel="0" collapsed="false">
      <c r="A380" s="29"/>
      <c r="B380" s="30"/>
      <c r="C380" s="30"/>
      <c r="D380" s="31"/>
      <c r="E380" s="31"/>
      <c r="F380" s="31"/>
      <c r="G380" s="32"/>
      <c r="H380" s="33"/>
      <c r="I380" s="39"/>
      <c r="J380" s="34" t="str">
        <f aca="false">IF(H380="","",IF(I380="No","Do not trade",IF(H380&gt;='Example Checklist'!$B$14,"Pass","Below min")))</f>
        <v/>
      </c>
      <c r="K380" s="39"/>
      <c r="L380" s="31"/>
      <c r="M380" s="35"/>
      <c r="N380" s="36" t="str">
        <f aca="false">IF(AND(ISNUMBER(D380),ISNUMBER(E380),ISNUMBER(G380)),G380*ABS(D380-E380),"")</f>
        <v/>
      </c>
      <c r="O380" s="36" t="str">
        <f aca="false">IF(AND(K380="Yes",ISNUMBER(L380),ISNUMBER(N380)),(L380-D380)*SIGN(D380-E380)*G380-N(M380),"")</f>
        <v/>
      </c>
      <c r="P380" s="37" t="str">
        <f aca="false">IF(ISNUMBER(O380),IF(N380&gt;0,O380/N380,""),"")</f>
        <v/>
      </c>
      <c r="Q380" s="30"/>
    </row>
    <row r="381" customFormat="false" ht="15" hidden="false" customHeight="false" outlineLevel="0" collapsed="false">
      <c r="A381" s="29"/>
      <c r="B381" s="30"/>
      <c r="C381" s="30"/>
      <c r="D381" s="31"/>
      <c r="E381" s="31"/>
      <c r="F381" s="31"/>
      <c r="G381" s="32"/>
      <c r="H381" s="33"/>
      <c r="I381" s="39"/>
      <c r="J381" s="34" t="str">
        <f aca="false">IF(H381="","",IF(I381="No","Do not trade",IF(H381&gt;='Example Checklist'!$B$14,"Pass","Below min")))</f>
        <v/>
      </c>
      <c r="K381" s="39"/>
      <c r="L381" s="31"/>
      <c r="M381" s="35"/>
      <c r="N381" s="36" t="str">
        <f aca="false">IF(AND(ISNUMBER(D381),ISNUMBER(E381),ISNUMBER(G381)),G381*ABS(D381-E381),"")</f>
        <v/>
      </c>
      <c r="O381" s="36" t="str">
        <f aca="false">IF(AND(K381="Yes",ISNUMBER(L381),ISNUMBER(N381)),(L381-D381)*SIGN(D381-E381)*G381-N(M381),"")</f>
        <v/>
      </c>
      <c r="P381" s="37" t="str">
        <f aca="false">IF(ISNUMBER(O381),IF(N381&gt;0,O381/N381,""),"")</f>
        <v/>
      </c>
      <c r="Q381" s="30"/>
    </row>
    <row r="382" customFormat="false" ht="15" hidden="false" customHeight="false" outlineLevel="0" collapsed="false">
      <c r="A382" s="29"/>
      <c r="B382" s="30"/>
      <c r="C382" s="30"/>
      <c r="D382" s="31"/>
      <c r="E382" s="31"/>
      <c r="F382" s="31"/>
      <c r="G382" s="32"/>
      <c r="H382" s="33"/>
      <c r="I382" s="39"/>
      <c r="J382" s="34" t="str">
        <f aca="false">IF(H382="","",IF(I382="No","Do not trade",IF(H382&gt;='Example Checklist'!$B$14,"Pass","Below min")))</f>
        <v/>
      </c>
      <c r="K382" s="39"/>
      <c r="L382" s="31"/>
      <c r="M382" s="35"/>
      <c r="N382" s="36" t="str">
        <f aca="false">IF(AND(ISNUMBER(D382),ISNUMBER(E382),ISNUMBER(G382)),G382*ABS(D382-E382),"")</f>
        <v/>
      </c>
      <c r="O382" s="36" t="str">
        <f aca="false">IF(AND(K382="Yes",ISNUMBER(L382),ISNUMBER(N382)),(L382-D382)*SIGN(D382-E382)*G382-N(M382),"")</f>
        <v/>
      </c>
      <c r="P382" s="37" t="str">
        <f aca="false">IF(ISNUMBER(O382),IF(N382&gt;0,O382/N382,""),"")</f>
        <v/>
      </c>
      <c r="Q382" s="30"/>
    </row>
    <row r="383" customFormat="false" ht="15" hidden="false" customHeight="false" outlineLevel="0" collapsed="false">
      <c r="A383" s="29"/>
      <c r="B383" s="30"/>
      <c r="C383" s="30"/>
      <c r="D383" s="31"/>
      <c r="E383" s="31"/>
      <c r="F383" s="31"/>
      <c r="G383" s="32"/>
      <c r="H383" s="33"/>
      <c r="I383" s="39"/>
      <c r="J383" s="34" t="str">
        <f aca="false">IF(H383="","",IF(I383="No","Do not trade",IF(H383&gt;='Example Checklist'!$B$14,"Pass","Below min")))</f>
        <v/>
      </c>
      <c r="K383" s="39"/>
      <c r="L383" s="31"/>
      <c r="M383" s="35"/>
      <c r="N383" s="36" t="str">
        <f aca="false">IF(AND(ISNUMBER(D383),ISNUMBER(E383),ISNUMBER(G383)),G383*ABS(D383-E383),"")</f>
        <v/>
      </c>
      <c r="O383" s="36" t="str">
        <f aca="false">IF(AND(K383="Yes",ISNUMBER(L383),ISNUMBER(N383)),(L383-D383)*SIGN(D383-E383)*G383-N(M383),"")</f>
        <v/>
      </c>
      <c r="P383" s="37" t="str">
        <f aca="false">IF(ISNUMBER(O383),IF(N383&gt;0,O383/N383,""),"")</f>
        <v/>
      </c>
      <c r="Q383" s="30"/>
    </row>
    <row r="384" customFormat="false" ht="15" hidden="false" customHeight="false" outlineLevel="0" collapsed="false">
      <c r="A384" s="29"/>
      <c r="B384" s="30"/>
      <c r="C384" s="30"/>
      <c r="D384" s="31"/>
      <c r="E384" s="31"/>
      <c r="F384" s="31"/>
      <c r="G384" s="32"/>
      <c r="H384" s="33"/>
      <c r="I384" s="39"/>
      <c r="J384" s="34" t="str">
        <f aca="false">IF(H384="","",IF(I384="No","Do not trade",IF(H384&gt;='Example Checklist'!$B$14,"Pass","Below min")))</f>
        <v/>
      </c>
      <c r="K384" s="39"/>
      <c r="L384" s="31"/>
      <c r="M384" s="35"/>
      <c r="N384" s="36" t="str">
        <f aca="false">IF(AND(ISNUMBER(D384),ISNUMBER(E384),ISNUMBER(G384)),G384*ABS(D384-E384),"")</f>
        <v/>
      </c>
      <c r="O384" s="36" t="str">
        <f aca="false">IF(AND(K384="Yes",ISNUMBER(L384),ISNUMBER(N384)),(L384-D384)*SIGN(D384-E384)*G384-N(M384),"")</f>
        <v/>
      </c>
      <c r="P384" s="37" t="str">
        <f aca="false">IF(ISNUMBER(O384),IF(N384&gt;0,O384/N384,""),"")</f>
        <v/>
      </c>
      <c r="Q384" s="30"/>
    </row>
    <row r="385" customFormat="false" ht="15" hidden="false" customHeight="false" outlineLevel="0" collapsed="false">
      <c r="A385" s="29"/>
      <c r="B385" s="30"/>
      <c r="C385" s="30"/>
      <c r="D385" s="31"/>
      <c r="E385" s="31"/>
      <c r="F385" s="31"/>
      <c r="G385" s="32"/>
      <c r="H385" s="33"/>
      <c r="I385" s="39"/>
      <c r="J385" s="34" t="str">
        <f aca="false">IF(H385="","",IF(I385="No","Do not trade",IF(H385&gt;='Example Checklist'!$B$14,"Pass","Below min")))</f>
        <v/>
      </c>
      <c r="K385" s="39"/>
      <c r="L385" s="31"/>
      <c r="M385" s="35"/>
      <c r="N385" s="36" t="str">
        <f aca="false">IF(AND(ISNUMBER(D385),ISNUMBER(E385),ISNUMBER(G385)),G385*ABS(D385-E385),"")</f>
        <v/>
      </c>
      <c r="O385" s="36" t="str">
        <f aca="false">IF(AND(K385="Yes",ISNUMBER(L385),ISNUMBER(N385)),(L385-D385)*SIGN(D385-E385)*G385-N(M385),"")</f>
        <v/>
      </c>
      <c r="P385" s="37" t="str">
        <f aca="false">IF(ISNUMBER(O385),IF(N385&gt;0,O385/N385,""),"")</f>
        <v/>
      </c>
      <c r="Q385" s="30"/>
    </row>
    <row r="386" customFormat="false" ht="15" hidden="false" customHeight="false" outlineLevel="0" collapsed="false">
      <c r="A386" s="29"/>
      <c r="B386" s="30"/>
      <c r="C386" s="30"/>
      <c r="D386" s="31"/>
      <c r="E386" s="31"/>
      <c r="F386" s="31"/>
      <c r="G386" s="32"/>
      <c r="H386" s="33"/>
      <c r="I386" s="39"/>
      <c r="J386" s="34" t="str">
        <f aca="false">IF(H386="","",IF(I386="No","Do not trade",IF(H386&gt;='Example Checklist'!$B$14,"Pass","Below min")))</f>
        <v/>
      </c>
      <c r="K386" s="39"/>
      <c r="L386" s="31"/>
      <c r="M386" s="35"/>
      <c r="N386" s="36" t="str">
        <f aca="false">IF(AND(ISNUMBER(D386),ISNUMBER(E386),ISNUMBER(G386)),G386*ABS(D386-E386),"")</f>
        <v/>
      </c>
      <c r="O386" s="36" t="str">
        <f aca="false">IF(AND(K386="Yes",ISNUMBER(L386),ISNUMBER(N386)),(L386-D386)*SIGN(D386-E386)*G386-N(M386),"")</f>
        <v/>
      </c>
      <c r="P386" s="37" t="str">
        <f aca="false">IF(ISNUMBER(O386),IF(N386&gt;0,O386/N386,""),"")</f>
        <v/>
      </c>
      <c r="Q386" s="30"/>
    </row>
    <row r="387" customFormat="false" ht="15" hidden="false" customHeight="false" outlineLevel="0" collapsed="false">
      <c r="A387" s="29"/>
      <c r="B387" s="30"/>
      <c r="C387" s="30"/>
      <c r="D387" s="31"/>
      <c r="E387" s="31"/>
      <c r="F387" s="31"/>
      <c r="G387" s="32"/>
      <c r="H387" s="33"/>
      <c r="I387" s="39"/>
      <c r="J387" s="34" t="str">
        <f aca="false">IF(H387="","",IF(I387="No","Do not trade",IF(H387&gt;='Example Checklist'!$B$14,"Pass","Below min")))</f>
        <v/>
      </c>
      <c r="K387" s="39"/>
      <c r="L387" s="31"/>
      <c r="M387" s="35"/>
      <c r="N387" s="36" t="str">
        <f aca="false">IF(AND(ISNUMBER(D387),ISNUMBER(E387),ISNUMBER(G387)),G387*ABS(D387-E387),"")</f>
        <v/>
      </c>
      <c r="O387" s="36" t="str">
        <f aca="false">IF(AND(K387="Yes",ISNUMBER(L387),ISNUMBER(N387)),(L387-D387)*SIGN(D387-E387)*G387-N(M387),"")</f>
        <v/>
      </c>
      <c r="P387" s="37" t="str">
        <f aca="false">IF(ISNUMBER(O387),IF(N387&gt;0,O387/N387,""),"")</f>
        <v/>
      </c>
      <c r="Q387" s="30"/>
    </row>
    <row r="388" customFormat="false" ht="15" hidden="false" customHeight="false" outlineLevel="0" collapsed="false">
      <c r="A388" s="29"/>
      <c r="B388" s="30"/>
      <c r="C388" s="30"/>
      <c r="D388" s="31"/>
      <c r="E388" s="31"/>
      <c r="F388" s="31"/>
      <c r="G388" s="32"/>
      <c r="H388" s="33"/>
      <c r="I388" s="39"/>
      <c r="J388" s="34" t="str">
        <f aca="false">IF(H388="","",IF(I388="No","Do not trade",IF(H388&gt;='Example Checklist'!$B$14,"Pass","Below min")))</f>
        <v/>
      </c>
      <c r="K388" s="39"/>
      <c r="L388" s="31"/>
      <c r="M388" s="35"/>
      <c r="N388" s="36" t="str">
        <f aca="false">IF(AND(ISNUMBER(D388),ISNUMBER(E388),ISNUMBER(G388)),G388*ABS(D388-E388),"")</f>
        <v/>
      </c>
      <c r="O388" s="36" t="str">
        <f aca="false">IF(AND(K388="Yes",ISNUMBER(L388),ISNUMBER(N388)),(L388-D388)*SIGN(D388-E388)*G388-N(M388),"")</f>
        <v/>
      </c>
      <c r="P388" s="37" t="str">
        <f aca="false">IF(ISNUMBER(O388),IF(N388&gt;0,O388/N388,""),"")</f>
        <v/>
      </c>
      <c r="Q388" s="30"/>
    </row>
    <row r="389" customFormat="false" ht="15" hidden="false" customHeight="false" outlineLevel="0" collapsed="false">
      <c r="A389" s="29"/>
      <c r="B389" s="30"/>
      <c r="C389" s="30"/>
      <c r="D389" s="31"/>
      <c r="E389" s="31"/>
      <c r="F389" s="31"/>
      <c r="G389" s="32"/>
      <c r="H389" s="33"/>
      <c r="I389" s="39"/>
      <c r="J389" s="34" t="str">
        <f aca="false">IF(H389="","",IF(I389="No","Do not trade",IF(H389&gt;='Example Checklist'!$B$14,"Pass","Below min")))</f>
        <v/>
      </c>
      <c r="K389" s="39"/>
      <c r="L389" s="31"/>
      <c r="M389" s="35"/>
      <c r="N389" s="36" t="str">
        <f aca="false">IF(AND(ISNUMBER(D389),ISNUMBER(E389),ISNUMBER(G389)),G389*ABS(D389-E389),"")</f>
        <v/>
      </c>
      <c r="O389" s="36" t="str">
        <f aca="false">IF(AND(K389="Yes",ISNUMBER(L389),ISNUMBER(N389)),(L389-D389)*SIGN(D389-E389)*G389-N(M389),"")</f>
        <v/>
      </c>
      <c r="P389" s="37" t="str">
        <f aca="false">IF(ISNUMBER(O389),IF(N389&gt;0,O389/N389,""),"")</f>
        <v/>
      </c>
      <c r="Q389" s="30"/>
    </row>
    <row r="390" customFormat="false" ht="15" hidden="false" customHeight="false" outlineLevel="0" collapsed="false">
      <c r="A390" s="29"/>
      <c r="B390" s="30"/>
      <c r="C390" s="30"/>
      <c r="D390" s="31"/>
      <c r="E390" s="31"/>
      <c r="F390" s="31"/>
      <c r="G390" s="32"/>
      <c r="H390" s="33"/>
      <c r="I390" s="39"/>
      <c r="J390" s="34" t="str">
        <f aca="false">IF(H390="","",IF(I390="No","Do not trade",IF(H390&gt;='Example Checklist'!$B$14,"Pass","Below min")))</f>
        <v/>
      </c>
      <c r="K390" s="39"/>
      <c r="L390" s="31"/>
      <c r="M390" s="35"/>
      <c r="N390" s="36" t="str">
        <f aca="false">IF(AND(ISNUMBER(D390),ISNUMBER(E390),ISNUMBER(G390)),G390*ABS(D390-E390),"")</f>
        <v/>
      </c>
      <c r="O390" s="36" t="str">
        <f aca="false">IF(AND(K390="Yes",ISNUMBER(L390),ISNUMBER(N390)),(L390-D390)*SIGN(D390-E390)*G390-N(M390),"")</f>
        <v/>
      </c>
      <c r="P390" s="37" t="str">
        <f aca="false">IF(ISNUMBER(O390),IF(N390&gt;0,O390/N390,""),"")</f>
        <v/>
      </c>
      <c r="Q390" s="30"/>
    </row>
    <row r="391" customFormat="false" ht="15" hidden="false" customHeight="false" outlineLevel="0" collapsed="false">
      <c r="A391" s="29"/>
      <c r="B391" s="30"/>
      <c r="C391" s="30"/>
      <c r="D391" s="31"/>
      <c r="E391" s="31"/>
      <c r="F391" s="31"/>
      <c r="G391" s="32"/>
      <c r="H391" s="33"/>
      <c r="I391" s="39"/>
      <c r="J391" s="34" t="str">
        <f aca="false">IF(H391="","",IF(I391="No","Do not trade",IF(H391&gt;='Example Checklist'!$B$14,"Pass","Below min")))</f>
        <v/>
      </c>
      <c r="K391" s="39"/>
      <c r="L391" s="31"/>
      <c r="M391" s="35"/>
      <c r="N391" s="36" t="str">
        <f aca="false">IF(AND(ISNUMBER(D391),ISNUMBER(E391),ISNUMBER(G391)),G391*ABS(D391-E391),"")</f>
        <v/>
      </c>
      <c r="O391" s="36" t="str">
        <f aca="false">IF(AND(K391="Yes",ISNUMBER(L391),ISNUMBER(N391)),(L391-D391)*SIGN(D391-E391)*G391-N(M391),"")</f>
        <v/>
      </c>
      <c r="P391" s="37" t="str">
        <f aca="false">IF(ISNUMBER(O391),IF(N391&gt;0,O391/N391,""),"")</f>
        <v/>
      </c>
      <c r="Q391" s="30"/>
    </row>
    <row r="392" customFormat="false" ht="15" hidden="false" customHeight="false" outlineLevel="0" collapsed="false">
      <c r="A392" s="29"/>
      <c r="B392" s="30"/>
      <c r="C392" s="30"/>
      <c r="D392" s="31"/>
      <c r="E392" s="31"/>
      <c r="F392" s="31"/>
      <c r="G392" s="32"/>
      <c r="H392" s="33"/>
      <c r="I392" s="39"/>
      <c r="J392" s="34" t="str">
        <f aca="false">IF(H392="","",IF(I392="No","Do not trade",IF(H392&gt;='Example Checklist'!$B$14,"Pass","Below min")))</f>
        <v/>
      </c>
      <c r="K392" s="39"/>
      <c r="L392" s="31"/>
      <c r="M392" s="35"/>
      <c r="N392" s="36" t="str">
        <f aca="false">IF(AND(ISNUMBER(D392),ISNUMBER(E392),ISNUMBER(G392)),G392*ABS(D392-E392),"")</f>
        <v/>
      </c>
      <c r="O392" s="36" t="str">
        <f aca="false">IF(AND(K392="Yes",ISNUMBER(L392),ISNUMBER(N392)),(L392-D392)*SIGN(D392-E392)*G392-N(M392),"")</f>
        <v/>
      </c>
      <c r="P392" s="37" t="str">
        <f aca="false">IF(ISNUMBER(O392),IF(N392&gt;0,O392/N392,""),"")</f>
        <v/>
      </c>
      <c r="Q392" s="30"/>
    </row>
    <row r="393" customFormat="false" ht="15" hidden="false" customHeight="false" outlineLevel="0" collapsed="false">
      <c r="A393" s="29"/>
      <c r="B393" s="30"/>
      <c r="C393" s="30"/>
      <c r="D393" s="31"/>
      <c r="E393" s="31"/>
      <c r="F393" s="31"/>
      <c r="G393" s="32"/>
      <c r="H393" s="33"/>
      <c r="I393" s="39"/>
      <c r="J393" s="34" t="str">
        <f aca="false">IF(H393="","",IF(I393="No","Do not trade",IF(H393&gt;='Example Checklist'!$B$14,"Pass","Below min")))</f>
        <v/>
      </c>
      <c r="K393" s="39"/>
      <c r="L393" s="31"/>
      <c r="M393" s="35"/>
      <c r="N393" s="36" t="str">
        <f aca="false">IF(AND(ISNUMBER(D393),ISNUMBER(E393),ISNUMBER(G393)),G393*ABS(D393-E393),"")</f>
        <v/>
      </c>
      <c r="O393" s="36" t="str">
        <f aca="false">IF(AND(K393="Yes",ISNUMBER(L393),ISNUMBER(N393)),(L393-D393)*SIGN(D393-E393)*G393-N(M393),"")</f>
        <v/>
      </c>
      <c r="P393" s="37" t="str">
        <f aca="false">IF(ISNUMBER(O393),IF(N393&gt;0,O393/N393,""),"")</f>
        <v/>
      </c>
      <c r="Q393" s="30"/>
    </row>
    <row r="394" customFormat="false" ht="15" hidden="false" customHeight="false" outlineLevel="0" collapsed="false">
      <c r="A394" s="29"/>
      <c r="B394" s="30"/>
      <c r="C394" s="30"/>
      <c r="D394" s="31"/>
      <c r="E394" s="31"/>
      <c r="F394" s="31"/>
      <c r="G394" s="32"/>
      <c r="H394" s="33"/>
      <c r="I394" s="39"/>
      <c r="J394" s="34" t="str">
        <f aca="false">IF(H394="","",IF(I394="No","Do not trade",IF(H394&gt;='Example Checklist'!$B$14,"Pass","Below min")))</f>
        <v/>
      </c>
      <c r="K394" s="39"/>
      <c r="L394" s="31"/>
      <c r="M394" s="35"/>
      <c r="N394" s="36" t="str">
        <f aca="false">IF(AND(ISNUMBER(D394),ISNUMBER(E394),ISNUMBER(G394)),G394*ABS(D394-E394),"")</f>
        <v/>
      </c>
      <c r="O394" s="36" t="str">
        <f aca="false">IF(AND(K394="Yes",ISNUMBER(L394),ISNUMBER(N394)),(L394-D394)*SIGN(D394-E394)*G394-N(M394),"")</f>
        <v/>
      </c>
      <c r="P394" s="37" t="str">
        <f aca="false">IF(ISNUMBER(O394),IF(N394&gt;0,O394/N394,""),"")</f>
        <v/>
      </c>
      <c r="Q394" s="30"/>
    </row>
    <row r="395" customFormat="false" ht="15" hidden="false" customHeight="false" outlineLevel="0" collapsed="false">
      <c r="A395" s="29"/>
      <c r="B395" s="30"/>
      <c r="C395" s="30"/>
      <c r="D395" s="31"/>
      <c r="E395" s="31"/>
      <c r="F395" s="31"/>
      <c r="G395" s="32"/>
      <c r="H395" s="33"/>
      <c r="I395" s="39"/>
      <c r="J395" s="34" t="str">
        <f aca="false">IF(H395="","",IF(I395="No","Do not trade",IF(H395&gt;='Example Checklist'!$B$14,"Pass","Below min")))</f>
        <v/>
      </c>
      <c r="K395" s="39"/>
      <c r="L395" s="31"/>
      <c r="M395" s="35"/>
      <c r="N395" s="36" t="str">
        <f aca="false">IF(AND(ISNUMBER(D395),ISNUMBER(E395),ISNUMBER(G395)),G395*ABS(D395-E395),"")</f>
        <v/>
      </c>
      <c r="O395" s="36" t="str">
        <f aca="false">IF(AND(K395="Yes",ISNUMBER(L395),ISNUMBER(N395)),(L395-D395)*SIGN(D395-E395)*G395-N(M395),"")</f>
        <v/>
      </c>
      <c r="P395" s="37" t="str">
        <f aca="false">IF(ISNUMBER(O395),IF(N395&gt;0,O395/N395,""),"")</f>
        <v/>
      </c>
      <c r="Q395" s="30"/>
    </row>
    <row r="396" customFormat="false" ht="15" hidden="false" customHeight="false" outlineLevel="0" collapsed="false">
      <c r="A396" s="29"/>
      <c r="B396" s="30"/>
      <c r="C396" s="30"/>
      <c r="D396" s="31"/>
      <c r="E396" s="31"/>
      <c r="F396" s="31"/>
      <c r="G396" s="32"/>
      <c r="H396" s="33"/>
      <c r="I396" s="39"/>
      <c r="J396" s="34" t="str">
        <f aca="false">IF(H396="","",IF(I396="No","Do not trade",IF(H396&gt;='Example Checklist'!$B$14,"Pass","Below min")))</f>
        <v/>
      </c>
      <c r="K396" s="39"/>
      <c r="L396" s="31"/>
      <c r="M396" s="35"/>
      <c r="N396" s="36" t="str">
        <f aca="false">IF(AND(ISNUMBER(D396),ISNUMBER(E396),ISNUMBER(G396)),G396*ABS(D396-E396),"")</f>
        <v/>
      </c>
      <c r="O396" s="36" t="str">
        <f aca="false">IF(AND(K396="Yes",ISNUMBER(L396),ISNUMBER(N396)),(L396-D396)*SIGN(D396-E396)*G396-N(M396),"")</f>
        <v/>
      </c>
      <c r="P396" s="37" t="str">
        <f aca="false">IF(ISNUMBER(O396),IF(N396&gt;0,O396/N396,""),"")</f>
        <v/>
      </c>
      <c r="Q396" s="30"/>
    </row>
    <row r="397" customFormat="false" ht="15" hidden="false" customHeight="false" outlineLevel="0" collapsed="false">
      <c r="A397" s="29"/>
      <c r="B397" s="30"/>
      <c r="C397" s="30"/>
      <c r="D397" s="31"/>
      <c r="E397" s="31"/>
      <c r="F397" s="31"/>
      <c r="G397" s="32"/>
      <c r="H397" s="33"/>
      <c r="I397" s="39"/>
      <c r="J397" s="34" t="str">
        <f aca="false">IF(H397="","",IF(I397="No","Do not trade",IF(H397&gt;='Example Checklist'!$B$14,"Pass","Below min")))</f>
        <v/>
      </c>
      <c r="K397" s="39"/>
      <c r="L397" s="31"/>
      <c r="M397" s="35"/>
      <c r="N397" s="36" t="str">
        <f aca="false">IF(AND(ISNUMBER(D397),ISNUMBER(E397),ISNUMBER(G397)),G397*ABS(D397-E397),"")</f>
        <v/>
      </c>
      <c r="O397" s="36" t="str">
        <f aca="false">IF(AND(K397="Yes",ISNUMBER(L397),ISNUMBER(N397)),(L397-D397)*SIGN(D397-E397)*G397-N(M397),"")</f>
        <v/>
      </c>
      <c r="P397" s="37" t="str">
        <f aca="false">IF(ISNUMBER(O397),IF(N397&gt;0,O397/N397,""),"")</f>
        <v/>
      </c>
      <c r="Q397" s="30"/>
    </row>
    <row r="398" customFormat="false" ht="15" hidden="false" customHeight="false" outlineLevel="0" collapsed="false">
      <c r="A398" s="29"/>
      <c r="B398" s="30"/>
      <c r="C398" s="30"/>
      <c r="D398" s="31"/>
      <c r="E398" s="31"/>
      <c r="F398" s="31"/>
      <c r="G398" s="32"/>
      <c r="H398" s="33"/>
      <c r="I398" s="39"/>
      <c r="J398" s="34" t="str">
        <f aca="false">IF(H398="","",IF(I398="No","Do not trade",IF(H398&gt;='Example Checklist'!$B$14,"Pass","Below min")))</f>
        <v/>
      </c>
      <c r="K398" s="39"/>
      <c r="L398" s="31"/>
      <c r="M398" s="35"/>
      <c r="N398" s="36" t="str">
        <f aca="false">IF(AND(ISNUMBER(D398),ISNUMBER(E398),ISNUMBER(G398)),G398*ABS(D398-E398),"")</f>
        <v/>
      </c>
      <c r="O398" s="36" t="str">
        <f aca="false">IF(AND(K398="Yes",ISNUMBER(L398),ISNUMBER(N398)),(L398-D398)*SIGN(D398-E398)*G398-N(M398),"")</f>
        <v/>
      </c>
      <c r="P398" s="37" t="str">
        <f aca="false">IF(ISNUMBER(O398),IF(N398&gt;0,O398/N398,""),"")</f>
        <v/>
      </c>
      <c r="Q398" s="30"/>
    </row>
    <row r="399" customFormat="false" ht="15" hidden="false" customHeight="false" outlineLevel="0" collapsed="false">
      <c r="A399" s="29"/>
      <c r="B399" s="30"/>
      <c r="C399" s="30"/>
      <c r="D399" s="31"/>
      <c r="E399" s="31"/>
      <c r="F399" s="31"/>
      <c r="G399" s="32"/>
      <c r="H399" s="33"/>
      <c r="I399" s="39"/>
      <c r="J399" s="34" t="str">
        <f aca="false">IF(H399="","",IF(I399="No","Do not trade",IF(H399&gt;='Example Checklist'!$B$14,"Pass","Below min")))</f>
        <v/>
      </c>
      <c r="K399" s="39"/>
      <c r="L399" s="31"/>
      <c r="M399" s="35"/>
      <c r="N399" s="36" t="str">
        <f aca="false">IF(AND(ISNUMBER(D399),ISNUMBER(E399),ISNUMBER(G399)),G399*ABS(D399-E399),"")</f>
        <v/>
      </c>
      <c r="O399" s="36" t="str">
        <f aca="false">IF(AND(K399="Yes",ISNUMBER(L399),ISNUMBER(N399)),(L399-D399)*SIGN(D399-E399)*G399-N(M399),"")</f>
        <v/>
      </c>
      <c r="P399" s="37" t="str">
        <f aca="false">IF(ISNUMBER(O399),IF(N399&gt;0,O399/N399,""),"")</f>
        <v/>
      </c>
      <c r="Q399" s="30"/>
    </row>
    <row r="400" customFormat="false" ht="15" hidden="false" customHeight="false" outlineLevel="0" collapsed="false">
      <c r="A400" s="29"/>
      <c r="B400" s="30"/>
      <c r="C400" s="30"/>
      <c r="D400" s="31"/>
      <c r="E400" s="31"/>
      <c r="F400" s="31"/>
      <c r="G400" s="32"/>
      <c r="H400" s="33"/>
      <c r="I400" s="39"/>
      <c r="J400" s="34" t="str">
        <f aca="false">IF(H400="","",IF(I400="No","Do not trade",IF(H400&gt;='Example Checklist'!$B$14,"Pass","Below min")))</f>
        <v/>
      </c>
      <c r="K400" s="39"/>
      <c r="L400" s="31"/>
      <c r="M400" s="35"/>
      <c r="N400" s="36" t="str">
        <f aca="false">IF(AND(ISNUMBER(D400),ISNUMBER(E400),ISNUMBER(G400)),G400*ABS(D400-E400),"")</f>
        <v/>
      </c>
      <c r="O400" s="36" t="str">
        <f aca="false">IF(AND(K400="Yes",ISNUMBER(L400),ISNUMBER(N400)),(L400-D400)*SIGN(D400-E400)*G400-N(M400),"")</f>
        <v/>
      </c>
      <c r="P400" s="37" t="str">
        <f aca="false">IF(ISNUMBER(O400),IF(N400&gt;0,O400/N400,""),"")</f>
        <v/>
      </c>
      <c r="Q400" s="30"/>
    </row>
    <row r="401" customFormat="false" ht="15" hidden="false" customHeight="false" outlineLevel="0" collapsed="false">
      <c r="A401" s="29"/>
      <c r="B401" s="30"/>
      <c r="C401" s="30"/>
      <c r="D401" s="31"/>
      <c r="E401" s="31"/>
      <c r="F401" s="31"/>
      <c r="G401" s="32"/>
      <c r="H401" s="33"/>
      <c r="I401" s="39"/>
      <c r="J401" s="34" t="str">
        <f aca="false">IF(H401="","",IF(I401="No","Do not trade",IF(H401&gt;='Example Checklist'!$B$14,"Pass","Below min")))</f>
        <v/>
      </c>
      <c r="K401" s="39"/>
      <c r="L401" s="31"/>
      <c r="M401" s="35"/>
      <c r="N401" s="36" t="str">
        <f aca="false">IF(AND(ISNUMBER(D401),ISNUMBER(E401),ISNUMBER(G401)),G401*ABS(D401-E401),"")</f>
        <v/>
      </c>
      <c r="O401" s="36" t="str">
        <f aca="false">IF(AND(K401="Yes",ISNUMBER(L401),ISNUMBER(N401)),(L401-D401)*SIGN(D401-E401)*G401-N(M401),"")</f>
        <v/>
      </c>
      <c r="P401" s="37" t="str">
        <f aca="false">IF(ISNUMBER(O401),IF(N401&gt;0,O401/N401,""),"")</f>
        <v/>
      </c>
      <c r="Q401" s="30"/>
    </row>
    <row r="402" customFormat="false" ht="15" hidden="false" customHeight="false" outlineLevel="0" collapsed="false">
      <c r="A402" s="29"/>
      <c r="B402" s="30"/>
      <c r="C402" s="30"/>
      <c r="D402" s="31"/>
      <c r="E402" s="31"/>
      <c r="F402" s="31"/>
      <c r="G402" s="32"/>
      <c r="H402" s="33"/>
      <c r="I402" s="39"/>
      <c r="J402" s="34" t="str">
        <f aca="false">IF(H402="","",IF(I402="No","Do not trade",IF(H402&gt;='Example Checklist'!$B$14,"Pass","Below min")))</f>
        <v/>
      </c>
      <c r="K402" s="39"/>
      <c r="L402" s="31"/>
      <c r="M402" s="35"/>
      <c r="N402" s="36" t="str">
        <f aca="false">IF(AND(ISNUMBER(D402),ISNUMBER(E402),ISNUMBER(G402)),G402*ABS(D402-E402),"")</f>
        <v/>
      </c>
      <c r="O402" s="36" t="str">
        <f aca="false">IF(AND(K402="Yes",ISNUMBER(L402),ISNUMBER(N402)),(L402-D402)*SIGN(D402-E402)*G402-N(M402),"")</f>
        <v/>
      </c>
      <c r="P402" s="37" t="str">
        <f aca="false">IF(ISNUMBER(O402),IF(N402&gt;0,O402/N402,""),"")</f>
        <v/>
      </c>
      <c r="Q402" s="30"/>
    </row>
    <row r="403" customFormat="false" ht="15" hidden="false" customHeight="false" outlineLevel="0" collapsed="false">
      <c r="A403" s="29"/>
      <c r="B403" s="30"/>
      <c r="C403" s="30"/>
      <c r="D403" s="31"/>
      <c r="E403" s="31"/>
      <c r="F403" s="31"/>
      <c r="G403" s="32"/>
      <c r="H403" s="33"/>
      <c r="I403" s="39"/>
      <c r="J403" s="34" t="str">
        <f aca="false">IF(H403="","",IF(I403="No","Do not trade",IF(H403&gt;='Example Checklist'!$B$14,"Pass","Below min")))</f>
        <v/>
      </c>
      <c r="K403" s="39"/>
      <c r="L403" s="31"/>
      <c r="M403" s="35"/>
      <c r="N403" s="36" t="str">
        <f aca="false">IF(AND(ISNUMBER(D403),ISNUMBER(E403),ISNUMBER(G403)),G403*ABS(D403-E403),"")</f>
        <v/>
      </c>
      <c r="O403" s="36" t="str">
        <f aca="false">IF(AND(K403="Yes",ISNUMBER(L403),ISNUMBER(N403)),(L403-D403)*SIGN(D403-E403)*G403-N(M403),"")</f>
        <v/>
      </c>
      <c r="P403" s="37" t="str">
        <f aca="false">IF(ISNUMBER(O403),IF(N403&gt;0,O403/N403,""),"")</f>
        <v/>
      </c>
      <c r="Q403" s="30"/>
    </row>
    <row r="404" customFormat="false" ht="15" hidden="false" customHeight="false" outlineLevel="0" collapsed="false">
      <c r="A404" s="29"/>
      <c r="B404" s="30"/>
      <c r="C404" s="30"/>
      <c r="D404" s="31"/>
      <c r="E404" s="31"/>
      <c r="F404" s="31"/>
      <c r="G404" s="32"/>
      <c r="H404" s="33"/>
      <c r="I404" s="39"/>
      <c r="J404" s="34" t="str">
        <f aca="false">IF(H404="","",IF(I404="No","Do not trade",IF(H404&gt;='Example Checklist'!$B$14,"Pass","Below min")))</f>
        <v/>
      </c>
      <c r="K404" s="39"/>
      <c r="L404" s="31"/>
      <c r="M404" s="35"/>
      <c r="N404" s="36" t="str">
        <f aca="false">IF(AND(ISNUMBER(D404),ISNUMBER(E404),ISNUMBER(G404)),G404*ABS(D404-E404),"")</f>
        <v/>
      </c>
      <c r="O404" s="36" t="str">
        <f aca="false">IF(AND(K404="Yes",ISNUMBER(L404),ISNUMBER(N404)),(L404-D404)*SIGN(D404-E404)*G404-N(M404),"")</f>
        <v/>
      </c>
      <c r="P404" s="37" t="str">
        <f aca="false">IF(ISNUMBER(O404),IF(N404&gt;0,O404/N404,""),"")</f>
        <v/>
      </c>
      <c r="Q404" s="30"/>
    </row>
    <row r="405" customFormat="false" ht="15" hidden="false" customHeight="false" outlineLevel="0" collapsed="false">
      <c r="A405" s="29"/>
      <c r="B405" s="30"/>
      <c r="C405" s="30"/>
      <c r="D405" s="31"/>
      <c r="E405" s="31"/>
      <c r="F405" s="31"/>
      <c r="G405" s="32"/>
      <c r="H405" s="33"/>
      <c r="I405" s="39"/>
      <c r="J405" s="34" t="str">
        <f aca="false">IF(H405="","",IF(I405="No","Do not trade",IF(H405&gt;='Example Checklist'!$B$14,"Pass","Below min")))</f>
        <v/>
      </c>
      <c r="K405" s="39"/>
      <c r="L405" s="31"/>
      <c r="M405" s="35"/>
      <c r="N405" s="36" t="str">
        <f aca="false">IF(AND(ISNUMBER(D405),ISNUMBER(E405),ISNUMBER(G405)),G405*ABS(D405-E405),"")</f>
        <v/>
      </c>
      <c r="O405" s="36" t="str">
        <f aca="false">IF(AND(K405="Yes",ISNUMBER(L405),ISNUMBER(N405)),(L405-D405)*SIGN(D405-E405)*G405-N(M405),"")</f>
        <v/>
      </c>
      <c r="P405" s="37" t="str">
        <f aca="false">IF(ISNUMBER(O405),IF(N405&gt;0,O405/N405,""),"")</f>
        <v/>
      </c>
      <c r="Q405" s="30"/>
    </row>
    <row r="406" customFormat="false" ht="15" hidden="false" customHeight="false" outlineLevel="0" collapsed="false">
      <c r="A406" s="29"/>
      <c r="B406" s="30"/>
      <c r="C406" s="30"/>
      <c r="D406" s="31"/>
      <c r="E406" s="31"/>
      <c r="F406" s="31"/>
      <c r="G406" s="32"/>
      <c r="H406" s="33"/>
      <c r="I406" s="39"/>
      <c r="J406" s="34" t="str">
        <f aca="false">IF(H406="","",IF(I406="No","Do not trade",IF(H406&gt;='Example Checklist'!$B$14,"Pass","Below min")))</f>
        <v/>
      </c>
      <c r="K406" s="39"/>
      <c r="L406" s="31"/>
      <c r="M406" s="35"/>
      <c r="N406" s="36" t="str">
        <f aca="false">IF(AND(ISNUMBER(D406),ISNUMBER(E406),ISNUMBER(G406)),G406*ABS(D406-E406),"")</f>
        <v/>
      </c>
      <c r="O406" s="36" t="str">
        <f aca="false">IF(AND(K406="Yes",ISNUMBER(L406),ISNUMBER(N406)),(L406-D406)*SIGN(D406-E406)*G406-N(M406),"")</f>
        <v/>
      </c>
      <c r="P406" s="37" t="str">
        <f aca="false">IF(ISNUMBER(O406),IF(N406&gt;0,O406/N406,""),"")</f>
        <v/>
      </c>
      <c r="Q406" s="30"/>
    </row>
    <row r="407" customFormat="false" ht="15" hidden="false" customHeight="false" outlineLevel="0" collapsed="false">
      <c r="A407" s="29"/>
      <c r="B407" s="30"/>
      <c r="C407" s="30"/>
      <c r="D407" s="31"/>
      <c r="E407" s="31"/>
      <c r="F407" s="31"/>
      <c r="G407" s="32"/>
      <c r="H407" s="33"/>
      <c r="I407" s="39"/>
      <c r="J407" s="34" t="str">
        <f aca="false">IF(H407="","",IF(I407="No","Do not trade",IF(H407&gt;='Example Checklist'!$B$14,"Pass","Below min")))</f>
        <v/>
      </c>
      <c r="K407" s="39"/>
      <c r="L407" s="31"/>
      <c r="M407" s="35"/>
      <c r="N407" s="36" t="str">
        <f aca="false">IF(AND(ISNUMBER(D407),ISNUMBER(E407),ISNUMBER(G407)),G407*ABS(D407-E407),"")</f>
        <v/>
      </c>
      <c r="O407" s="36" t="str">
        <f aca="false">IF(AND(K407="Yes",ISNUMBER(L407),ISNUMBER(N407)),(L407-D407)*SIGN(D407-E407)*G407-N(M407),"")</f>
        <v/>
      </c>
      <c r="P407" s="37" t="str">
        <f aca="false">IF(ISNUMBER(O407),IF(N407&gt;0,O407/N407,""),"")</f>
        <v/>
      </c>
      <c r="Q407" s="30"/>
    </row>
    <row r="408" customFormat="false" ht="15" hidden="false" customHeight="false" outlineLevel="0" collapsed="false">
      <c r="A408" s="29"/>
      <c r="B408" s="30"/>
      <c r="C408" s="30"/>
      <c r="D408" s="31"/>
      <c r="E408" s="31"/>
      <c r="F408" s="31"/>
      <c r="G408" s="32"/>
      <c r="H408" s="33"/>
      <c r="I408" s="39"/>
      <c r="J408" s="34" t="str">
        <f aca="false">IF(H408="","",IF(I408="No","Do not trade",IF(H408&gt;='Example Checklist'!$B$14,"Pass","Below min")))</f>
        <v/>
      </c>
      <c r="K408" s="39"/>
      <c r="L408" s="31"/>
      <c r="M408" s="35"/>
      <c r="N408" s="36" t="str">
        <f aca="false">IF(AND(ISNUMBER(D408),ISNUMBER(E408),ISNUMBER(G408)),G408*ABS(D408-E408),"")</f>
        <v/>
      </c>
      <c r="O408" s="36" t="str">
        <f aca="false">IF(AND(K408="Yes",ISNUMBER(L408),ISNUMBER(N408)),(L408-D408)*SIGN(D408-E408)*G408-N(M408),"")</f>
        <v/>
      </c>
      <c r="P408" s="37" t="str">
        <f aca="false">IF(ISNUMBER(O408),IF(N408&gt;0,O408/N408,""),"")</f>
        <v/>
      </c>
      <c r="Q408" s="30"/>
    </row>
    <row r="409" customFormat="false" ht="15" hidden="false" customHeight="false" outlineLevel="0" collapsed="false">
      <c r="A409" s="29"/>
      <c r="B409" s="30"/>
      <c r="C409" s="30"/>
      <c r="D409" s="31"/>
      <c r="E409" s="31"/>
      <c r="F409" s="31"/>
      <c r="G409" s="32"/>
      <c r="H409" s="33"/>
      <c r="I409" s="39"/>
      <c r="J409" s="34" t="str">
        <f aca="false">IF(H409="","",IF(I409="No","Do not trade",IF(H409&gt;='Example Checklist'!$B$14,"Pass","Below min")))</f>
        <v/>
      </c>
      <c r="K409" s="39"/>
      <c r="L409" s="31"/>
      <c r="M409" s="35"/>
      <c r="N409" s="36" t="str">
        <f aca="false">IF(AND(ISNUMBER(D409),ISNUMBER(E409),ISNUMBER(G409)),G409*ABS(D409-E409),"")</f>
        <v/>
      </c>
      <c r="O409" s="36" t="str">
        <f aca="false">IF(AND(K409="Yes",ISNUMBER(L409),ISNUMBER(N409)),(L409-D409)*SIGN(D409-E409)*G409-N(M409),"")</f>
        <v/>
      </c>
      <c r="P409" s="37" t="str">
        <f aca="false">IF(ISNUMBER(O409),IF(N409&gt;0,O409/N409,""),"")</f>
        <v/>
      </c>
      <c r="Q409" s="30"/>
    </row>
    <row r="410" customFormat="false" ht="15" hidden="false" customHeight="false" outlineLevel="0" collapsed="false">
      <c r="A410" s="29"/>
      <c r="B410" s="30"/>
      <c r="C410" s="30"/>
      <c r="D410" s="31"/>
      <c r="E410" s="31"/>
      <c r="F410" s="31"/>
      <c r="G410" s="32"/>
      <c r="H410" s="33"/>
      <c r="I410" s="39"/>
      <c r="J410" s="34" t="str">
        <f aca="false">IF(H410="","",IF(I410="No","Do not trade",IF(H410&gt;='Example Checklist'!$B$14,"Pass","Below min")))</f>
        <v/>
      </c>
      <c r="K410" s="39"/>
      <c r="L410" s="31"/>
      <c r="M410" s="35"/>
      <c r="N410" s="36" t="str">
        <f aca="false">IF(AND(ISNUMBER(D410),ISNUMBER(E410),ISNUMBER(G410)),G410*ABS(D410-E410),"")</f>
        <v/>
      </c>
      <c r="O410" s="36" t="str">
        <f aca="false">IF(AND(K410="Yes",ISNUMBER(L410),ISNUMBER(N410)),(L410-D410)*SIGN(D410-E410)*G410-N(M410),"")</f>
        <v/>
      </c>
      <c r="P410" s="37" t="str">
        <f aca="false">IF(ISNUMBER(O410),IF(N410&gt;0,O410/N410,""),"")</f>
        <v/>
      </c>
      <c r="Q410" s="30"/>
    </row>
    <row r="411" customFormat="false" ht="15" hidden="false" customHeight="false" outlineLevel="0" collapsed="false">
      <c r="A411" s="29"/>
      <c r="B411" s="30"/>
      <c r="C411" s="30"/>
      <c r="D411" s="31"/>
      <c r="E411" s="31"/>
      <c r="F411" s="31"/>
      <c r="G411" s="32"/>
      <c r="H411" s="33"/>
      <c r="I411" s="39"/>
      <c r="J411" s="34" t="str">
        <f aca="false">IF(H411="","",IF(I411="No","Do not trade",IF(H411&gt;='Example Checklist'!$B$14,"Pass","Below min")))</f>
        <v/>
      </c>
      <c r="K411" s="39"/>
      <c r="L411" s="31"/>
      <c r="M411" s="35"/>
      <c r="N411" s="36" t="str">
        <f aca="false">IF(AND(ISNUMBER(D411),ISNUMBER(E411),ISNUMBER(G411)),G411*ABS(D411-E411),"")</f>
        <v/>
      </c>
      <c r="O411" s="36" t="str">
        <f aca="false">IF(AND(K411="Yes",ISNUMBER(L411),ISNUMBER(N411)),(L411-D411)*SIGN(D411-E411)*G411-N(M411),"")</f>
        <v/>
      </c>
      <c r="P411" s="37" t="str">
        <f aca="false">IF(ISNUMBER(O411),IF(N411&gt;0,O411/N411,""),"")</f>
        <v/>
      </c>
      <c r="Q411" s="30"/>
    </row>
    <row r="412" customFormat="false" ht="15" hidden="false" customHeight="false" outlineLevel="0" collapsed="false">
      <c r="A412" s="29"/>
      <c r="B412" s="30"/>
      <c r="C412" s="30"/>
      <c r="D412" s="31"/>
      <c r="E412" s="31"/>
      <c r="F412" s="31"/>
      <c r="G412" s="32"/>
      <c r="H412" s="33"/>
      <c r="I412" s="39"/>
      <c r="J412" s="34" t="str">
        <f aca="false">IF(H412="","",IF(I412="No","Do not trade",IF(H412&gt;='Example Checklist'!$B$14,"Pass","Below min")))</f>
        <v/>
      </c>
      <c r="K412" s="39"/>
      <c r="L412" s="31"/>
      <c r="M412" s="35"/>
      <c r="N412" s="36" t="str">
        <f aca="false">IF(AND(ISNUMBER(D412),ISNUMBER(E412),ISNUMBER(G412)),G412*ABS(D412-E412),"")</f>
        <v/>
      </c>
      <c r="O412" s="36" t="str">
        <f aca="false">IF(AND(K412="Yes",ISNUMBER(L412),ISNUMBER(N412)),(L412-D412)*SIGN(D412-E412)*G412-N(M412),"")</f>
        <v/>
      </c>
      <c r="P412" s="37" t="str">
        <f aca="false">IF(ISNUMBER(O412),IF(N412&gt;0,O412/N412,""),"")</f>
        <v/>
      </c>
      <c r="Q412" s="30"/>
    </row>
    <row r="413" customFormat="false" ht="15" hidden="false" customHeight="false" outlineLevel="0" collapsed="false">
      <c r="A413" s="29"/>
      <c r="B413" s="30"/>
      <c r="C413" s="30"/>
      <c r="D413" s="31"/>
      <c r="E413" s="31"/>
      <c r="F413" s="31"/>
      <c r="G413" s="32"/>
      <c r="H413" s="33"/>
      <c r="I413" s="39"/>
      <c r="J413" s="34" t="str">
        <f aca="false">IF(H413="","",IF(I413="No","Do not trade",IF(H413&gt;='Example Checklist'!$B$14,"Pass","Below min")))</f>
        <v/>
      </c>
      <c r="K413" s="39"/>
      <c r="L413" s="31"/>
      <c r="M413" s="35"/>
      <c r="N413" s="36" t="str">
        <f aca="false">IF(AND(ISNUMBER(D413),ISNUMBER(E413),ISNUMBER(G413)),G413*ABS(D413-E413),"")</f>
        <v/>
      </c>
      <c r="O413" s="36" t="str">
        <f aca="false">IF(AND(K413="Yes",ISNUMBER(L413),ISNUMBER(N413)),(L413-D413)*SIGN(D413-E413)*G413-N(M413),"")</f>
        <v/>
      </c>
      <c r="P413" s="37" t="str">
        <f aca="false">IF(ISNUMBER(O413),IF(N413&gt;0,O413/N413,""),"")</f>
        <v/>
      </c>
      <c r="Q413" s="30"/>
    </row>
    <row r="414" customFormat="false" ht="15" hidden="false" customHeight="false" outlineLevel="0" collapsed="false">
      <c r="A414" s="29"/>
      <c r="B414" s="30"/>
      <c r="C414" s="30"/>
      <c r="D414" s="31"/>
      <c r="E414" s="31"/>
      <c r="F414" s="31"/>
      <c r="G414" s="32"/>
      <c r="H414" s="33"/>
      <c r="I414" s="39"/>
      <c r="J414" s="34" t="str">
        <f aca="false">IF(H414="","",IF(I414="No","Do not trade",IF(H414&gt;='Example Checklist'!$B$14,"Pass","Below min")))</f>
        <v/>
      </c>
      <c r="K414" s="39"/>
      <c r="L414" s="31"/>
      <c r="M414" s="35"/>
      <c r="N414" s="36" t="str">
        <f aca="false">IF(AND(ISNUMBER(D414),ISNUMBER(E414),ISNUMBER(G414)),G414*ABS(D414-E414),"")</f>
        <v/>
      </c>
      <c r="O414" s="36" t="str">
        <f aca="false">IF(AND(K414="Yes",ISNUMBER(L414),ISNUMBER(N414)),(L414-D414)*SIGN(D414-E414)*G414-N(M414),"")</f>
        <v/>
      </c>
      <c r="P414" s="37" t="str">
        <f aca="false">IF(ISNUMBER(O414),IF(N414&gt;0,O414/N414,""),"")</f>
        <v/>
      </c>
      <c r="Q414" s="30"/>
    </row>
    <row r="415" customFormat="false" ht="15" hidden="false" customHeight="false" outlineLevel="0" collapsed="false">
      <c r="A415" s="29"/>
      <c r="B415" s="30"/>
      <c r="C415" s="30"/>
      <c r="D415" s="31"/>
      <c r="E415" s="31"/>
      <c r="F415" s="31"/>
      <c r="G415" s="32"/>
      <c r="H415" s="33"/>
      <c r="I415" s="39"/>
      <c r="J415" s="34" t="str">
        <f aca="false">IF(H415="","",IF(I415="No","Do not trade",IF(H415&gt;='Example Checklist'!$B$14,"Pass","Below min")))</f>
        <v/>
      </c>
      <c r="K415" s="39"/>
      <c r="L415" s="31"/>
      <c r="M415" s="35"/>
      <c r="N415" s="36" t="str">
        <f aca="false">IF(AND(ISNUMBER(D415),ISNUMBER(E415),ISNUMBER(G415)),G415*ABS(D415-E415),"")</f>
        <v/>
      </c>
      <c r="O415" s="36" t="str">
        <f aca="false">IF(AND(K415="Yes",ISNUMBER(L415),ISNUMBER(N415)),(L415-D415)*SIGN(D415-E415)*G415-N(M415),"")</f>
        <v/>
      </c>
      <c r="P415" s="37" t="str">
        <f aca="false">IF(ISNUMBER(O415),IF(N415&gt;0,O415/N415,""),"")</f>
        <v/>
      </c>
      <c r="Q415" s="30"/>
    </row>
    <row r="416" customFormat="false" ht="15" hidden="false" customHeight="false" outlineLevel="0" collapsed="false">
      <c r="A416" s="29"/>
      <c r="B416" s="30"/>
      <c r="C416" s="30"/>
      <c r="D416" s="31"/>
      <c r="E416" s="31"/>
      <c r="F416" s="31"/>
      <c r="G416" s="32"/>
      <c r="H416" s="33"/>
      <c r="I416" s="39"/>
      <c r="J416" s="34" t="str">
        <f aca="false">IF(H416="","",IF(I416="No","Do not trade",IF(H416&gt;='Example Checklist'!$B$14,"Pass","Below min")))</f>
        <v/>
      </c>
      <c r="K416" s="39"/>
      <c r="L416" s="31"/>
      <c r="M416" s="35"/>
      <c r="N416" s="36" t="str">
        <f aca="false">IF(AND(ISNUMBER(D416),ISNUMBER(E416),ISNUMBER(G416)),G416*ABS(D416-E416),"")</f>
        <v/>
      </c>
      <c r="O416" s="36" t="str">
        <f aca="false">IF(AND(K416="Yes",ISNUMBER(L416),ISNUMBER(N416)),(L416-D416)*SIGN(D416-E416)*G416-N(M416),"")</f>
        <v/>
      </c>
      <c r="P416" s="37" t="str">
        <f aca="false">IF(ISNUMBER(O416),IF(N416&gt;0,O416/N416,""),"")</f>
        <v/>
      </c>
      <c r="Q416" s="30"/>
    </row>
    <row r="417" customFormat="false" ht="15" hidden="false" customHeight="false" outlineLevel="0" collapsed="false">
      <c r="A417" s="29"/>
      <c r="B417" s="30"/>
      <c r="C417" s="30"/>
      <c r="D417" s="31"/>
      <c r="E417" s="31"/>
      <c r="F417" s="31"/>
      <c r="G417" s="32"/>
      <c r="H417" s="33"/>
      <c r="I417" s="39"/>
      <c r="J417" s="34" t="str">
        <f aca="false">IF(H417="","",IF(I417="No","Do not trade",IF(H417&gt;='Example Checklist'!$B$14,"Pass","Below min")))</f>
        <v/>
      </c>
      <c r="K417" s="39"/>
      <c r="L417" s="31"/>
      <c r="M417" s="35"/>
      <c r="N417" s="36" t="str">
        <f aca="false">IF(AND(ISNUMBER(D417),ISNUMBER(E417),ISNUMBER(G417)),G417*ABS(D417-E417),"")</f>
        <v/>
      </c>
      <c r="O417" s="36" t="str">
        <f aca="false">IF(AND(K417="Yes",ISNUMBER(L417),ISNUMBER(N417)),(L417-D417)*SIGN(D417-E417)*G417-N(M417),"")</f>
        <v/>
      </c>
      <c r="P417" s="37" t="str">
        <f aca="false">IF(ISNUMBER(O417),IF(N417&gt;0,O417/N417,""),"")</f>
        <v/>
      </c>
      <c r="Q417" s="30"/>
    </row>
    <row r="418" customFormat="false" ht="15" hidden="false" customHeight="false" outlineLevel="0" collapsed="false">
      <c r="A418" s="29"/>
      <c r="B418" s="30"/>
      <c r="C418" s="30"/>
      <c r="D418" s="31"/>
      <c r="E418" s="31"/>
      <c r="F418" s="31"/>
      <c r="G418" s="32"/>
      <c r="H418" s="33"/>
      <c r="I418" s="39"/>
      <c r="J418" s="34" t="str">
        <f aca="false">IF(H418="","",IF(I418="No","Do not trade",IF(H418&gt;='Example Checklist'!$B$14,"Pass","Below min")))</f>
        <v/>
      </c>
      <c r="K418" s="39"/>
      <c r="L418" s="31"/>
      <c r="M418" s="35"/>
      <c r="N418" s="36" t="str">
        <f aca="false">IF(AND(ISNUMBER(D418),ISNUMBER(E418),ISNUMBER(G418)),G418*ABS(D418-E418),"")</f>
        <v/>
      </c>
      <c r="O418" s="36" t="str">
        <f aca="false">IF(AND(K418="Yes",ISNUMBER(L418),ISNUMBER(N418)),(L418-D418)*SIGN(D418-E418)*G418-N(M418),"")</f>
        <v/>
      </c>
      <c r="P418" s="37" t="str">
        <f aca="false">IF(ISNUMBER(O418),IF(N418&gt;0,O418/N418,""),"")</f>
        <v/>
      </c>
      <c r="Q418" s="30"/>
    </row>
    <row r="419" customFormat="false" ht="15" hidden="false" customHeight="false" outlineLevel="0" collapsed="false">
      <c r="A419" s="29"/>
      <c r="B419" s="30"/>
      <c r="C419" s="30"/>
      <c r="D419" s="31"/>
      <c r="E419" s="31"/>
      <c r="F419" s="31"/>
      <c r="G419" s="32"/>
      <c r="H419" s="33"/>
      <c r="I419" s="39"/>
      <c r="J419" s="34" t="str">
        <f aca="false">IF(H419="","",IF(I419="No","Do not trade",IF(H419&gt;='Example Checklist'!$B$14,"Pass","Below min")))</f>
        <v/>
      </c>
      <c r="K419" s="39"/>
      <c r="L419" s="31"/>
      <c r="M419" s="35"/>
      <c r="N419" s="36" t="str">
        <f aca="false">IF(AND(ISNUMBER(D419),ISNUMBER(E419),ISNUMBER(G419)),G419*ABS(D419-E419),"")</f>
        <v/>
      </c>
      <c r="O419" s="36" t="str">
        <f aca="false">IF(AND(K419="Yes",ISNUMBER(L419),ISNUMBER(N419)),(L419-D419)*SIGN(D419-E419)*G419-N(M419),"")</f>
        <v/>
      </c>
      <c r="P419" s="37" t="str">
        <f aca="false">IF(ISNUMBER(O419),IF(N419&gt;0,O419/N419,""),"")</f>
        <v/>
      </c>
      <c r="Q419" s="30"/>
    </row>
    <row r="420" customFormat="false" ht="15" hidden="false" customHeight="false" outlineLevel="0" collapsed="false">
      <c r="A420" s="29"/>
      <c r="B420" s="30"/>
      <c r="C420" s="30"/>
      <c r="D420" s="31"/>
      <c r="E420" s="31"/>
      <c r="F420" s="31"/>
      <c r="G420" s="32"/>
      <c r="H420" s="33"/>
      <c r="I420" s="39"/>
      <c r="J420" s="34" t="str">
        <f aca="false">IF(H420="","",IF(I420="No","Do not trade",IF(H420&gt;='Example Checklist'!$B$14,"Pass","Below min")))</f>
        <v/>
      </c>
      <c r="K420" s="39"/>
      <c r="L420" s="31"/>
      <c r="M420" s="35"/>
      <c r="N420" s="36" t="str">
        <f aca="false">IF(AND(ISNUMBER(D420),ISNUMBER(E420),ISNUMBER(G420)),G420*ABS(D420-E420),"")</f>
        <v/>
      </c>
      <c r="O420" s="36" t="str">
        <f aca="false">IF(AND(K420="Yes",ISNUMBER(L420),ISNUMBER(N420)),(L420-D420)*SIGN(D420-E420)*G420-N(M420),"")</f>
        <v/>
      </c>
      <c r="P420" s="37" t="str">
        <f aca="false">IF(ISNUMBER(O420),IF(N420&gt;0,O420/N420,""),"")</f>
        <v/>
      </c>
      <c r="Q420" s="30"/>
    </row>
    <row r="421" customFormat="false" ht="15" hidden="false" customHeight="false" outlineLevel="0" collapsed="false">
      <c r="A421" s="29"/>
      <c r="B421" s="30"/>
      <c r="C421" s="30"/>
      <c r="D421" s="31"/>
      <c r="E421" s="31"/>
      <c r="F421" s="31"/>
      <c r="G421" s="32"/>
      <c r="H421" s="33"/>
      <c r="I421" s="39"/>
      <c r="J421" s="34" t="str">
        <f aca="false">IF(H421="","",IF(I421="No","Do not trade",IF(H421&gt;='Example Checklist'!$B$14,"Pass","Below min")))</f>
        <v/>
      </c>
      <c r="K421" s="39"/>
      <c r="L421" s="31"/>
      <c r="M421" s="35"/>
      <c r="N421" s="36" t="str">
        <f aca="false">IF(AND(ISNUMBER(D421),ISNUMBER(E421),ISNUMBER(G421)),G421*ABS(D421-E421),"")</f>
        <v/>
      </c>
      <c r="O421" s="36" t="str">
        <f aca="false">IF(AND(K421="Yes",ISNUMBER(L421),ISNUMBER(N421)),(L421-D421)*SIGN(D421-E421)*G421-N(M421),"")</f>
        <v/>
      </c>
      <c r="P421" s="37" t="str">
        <f aca="false">IF(ISNUMBER(O421),IF(N421&gt;0,O421/N421,""),"")</f>
        <v/>
      </c>
      <c r="Q421" s="30"/>
    </row>
    <row r="422" customFormat="false" ht="15" hidden="false" customHeight="false" outlineLevel="0" collapsed="false">
      <c r="A422" s="29"/>
      <c r="B422" s="30"/>
      <c r="C422" s="30"/>
      <c r="D422" s="31"/>
      <c r="E422" s="31"/>
      <c r="F422" s="31"/>
      <c r="G422" s="32"/>
      <c r="H422" s="33"/>
      <c r="I422" s="39"/>
      <c r="J422" s="34" t="str">
        <f aca="false">IF(H422="","",IF(I422="No","Do not trade",IF(H422&gt;='Example Checklist'!$B$14,"Pass","Below min")))</f>
        <v/>
      </c>
      <c r="K422" s="39"/>
      <c r="L422" s="31"/>
      <c r="M422" s="35"/>
      <c r="N422" s="36" t="str">
        <f aca="false">IF(AND(ISNUMBER(D422),ISNUMBER(E422),ISNUMBER(G422)),G422*ABS(D422-E422),"")</f>
        <v/>
      </c>
      <c r="O422" s="36" t="str">
        <f aca="false">IF(AND(K422="Yes",ISNUMBER(L422),ISNUMBER(N422)),(L422-D422)*SIGN(D422-E422)*G422-N(M422),"")</f>
        <v/>
      </c>
      <c r="P422" s="37" t="str">
        <f aca="false">IF(ISNUMBER(O422),IF(N422&gt;0,O422/N422,""),"")</f>
        <v/>
      </c>
      <c r="Q422" s="30"/>
    </row>
    <row r="423" customFormat="false" ht="15" hidden="false" customHeight="false" outlineLevel="0" collapsed="false">
      <c r="A423" s="29"/>
      <c r="B423" s="30"/>
      <c r="C423" s="30"/>
      <c r="D423" s="31"/>
      <c r="E423" s="31"/>
      <c r="F423" s="31"/>
      <c r="G423" s="32"/>
      <c r="H423" s="33"/>
      <c r="I423" s="39"/>
      <c r="J423" s="34" t="str">
        <f aca="false">IF(H423="","",IF(I423="No","Do not trade",IF(H423&gt;='Example Checklist'!$B$14,"Pass","Below min")))</f>
        <v/>
      </c>
      <c r="K423" s="39"/>
      <c r="L423" s="31"/>
      <c r="M423" s="35"/>
      <c r="N423" s="36" t="str">
        <f aca="false">IF(AND(ISNUMBER(D423),ISNUMBER(E423),ISNUMBER(G423)),G423*ABS(D423-E423),"")</f>
        <v/>
      </c>
      <c r="O423" s="36" t="str">
        <f aca="false">IF(AND(K423="Yes",ISNUMBER(L423),ISNUMBER(N423)),(L423-D423)*SIGN(D423-E423)*G423-N(M423),"")</f>
        <v/>
      </c>
      <c r="P423" s="37" t="str">
        <f aca="false">IF(ISNUMBER(O423),IF(N423&gt;0,O423/N423,""),"")</f>
        <v/>
      </c>
      <c r="Q423" s="30"/>
    </row>
    <row r="424" customFormat="false" ht="15" hidden="false" customHeight="false" outlineLevel="0" collapsed="false">
      <c r="A424" s="29"/>
      <c r="B424" s="30"/>
      <c r="C424" s="30"/>
      <c r="D424" s="31"/>
      <c r="E424" s="31"/>
      <c r="F424" s="31"/>
      <c r="G424" s="32"/>
      <c r="H424" s="33"/>
      <c r="I424" s="39"/>
      <c r="J424" s="34" t="str">
        <f aca="false">IF(H424="","",IF(I424="No","Do not trade",IF(H424&gt;='Example Checklist'!$B$14,"Pass","Below min")))</f>
        <v/>
      </c>
      <c r="K424" s="39"/>
      <c r="L424" s="31"/>
      <c r="M424" s="35"/>
      <c r="N424" s="36" t="str">
        <f aca="false">IF(AND(ISNUMBER(D424),ISNUMBER(E424),ISNUMBER(G424)),G424*ABS(D424-E424),"")</f>
        <v/>
      </c>
      <c r="O424" s="36" t="str">
        <f aca="false">IF(AND(K424="Yes",ISNUMBER(L424),ISNUMBER(N424)),(L424-D424)*SIGN(D424-E424)*G424-N(M424),"")</f>
        <v/>
      </c>
      <c r="P424" s="37" t="str">
        <f aca="false">IF(ISNUMBER(O424),IF(N424&gt;0,O424/N424,""),"")</f>
        <v/>
      </c>
      <c r="Q424" s="30"/>
    </row>
    <row r="425" customFormat="false" ht="15" hidden="false" customHeight="false" outlineLevel="0" collapsed="false">
      <c r="A425" s="29"/>
      <c r="B425" s="30"/>
      <c r="C425" s="30"/>
      <c r="D425" s="31"/>
      <c r="E425" s="31"/>
      <c r="F425" s="31"/>
      <c r="G425" s="32"/>
      <c r="H425" s="33"/>
      <c r="I425" s="39"/>
      <c r="J425" s="34" t="str">
        <f aca="false">IF(H425="","",IF(I425="No","Do not trade",IF(H425&gt;='Example Checklist'!$B$14,"Pass","Below min")))</f>
        <v/>
      </c>
      <c r="K425" s="39"/>
      <c r="L425" s="31"/>
      <c r="M425" s="35"/>
      <c r="N425" s="36" t="str">
        <f aca="false">IF(AND(ISNUMBER(D425),ISNUMBER(E425),ISNUMBER(G425)),G425*ABS(D425-E425),"")</f>
        <v/>
      </c>
      <c r="O425" s="36" t="str">
        <f aca="false">IF(AND(K425="Yes",ISNUMBER(L425),ISNUMBER(N425)),(L425-D425)*SIGN(D425-E425)*G425-N(M425),"")</f>
        <v/>
      </c>
      <c r="P425" s="37" t="str">
        <f aca="false">IF(ISNUMBER(O425),IF(N425&gt;0,O425/N425,""),"")</f>
        <v/>
      </c>
      <c r="Q425" s="30"/>
    </row>
    <row r="426" customFormat="false" ht="15" hidden="false" customHeight="false" outlineLevel="0" collapsed="false">
      <c r="A426" s="29"/>
      <c r="B426" s="30"/>
      <c r="C426" s="30"/>
      <c r="D426" s="31"/>
      <c r="E426" s="31"/>
      <c r="F426" s="31"/>
      <c r="G426" s="32"/>
      <c r="H426" s="33"/>
      <c r="I426" s="39"/>
      <c r="J426" s="34" t="str">
        <f aca="false">IF(H426="","",IF(I426="No","Do not trade",IF(H426&gt;='Example Checklist'!$B$14,"Pass","Below min")))</f>
        <v/>
      </c>
      <c r="K426" s="39"/>
      <c r="L426" s="31"/>
      <c r="M426" s="35"/>
      <c r="N426" s="36" t="str">
        <f aca="false">IF(AND(ISNUMBER(D426),ISNUMBER(E426),ISNUMBER(G426)),G426*ABS(D426-E426),"")</f>
        <v/>
      </c>
      <c r="O426" s="36" t="str">
        <f aca="false">IF(AND(K426="Yes",ISNUMBER(L426),ISNUMBER(N426)),(L426-D426)*SIGN(D426-E426)*G426-N(M426),"")</f>
        <v/>
      </c>
      <c r="P426" s="37" t="str">
        <f aca="false">IF(ISNUMBER(O426),IF(N426&gt;0,O426/N426,""),"")</f>
        <v/>
      </c>
      <c r="Q426" s="30"/>
    </row>
    <row r="427" customFormat="false" ht="15" hidden="false" customHeight="false" outlineLevel="0" collapsed="false">
      <c r="A427" s="29"/>
      <c r="B427" s="30"/>
      <c r="C427" s="30"/>
      <c r="D427" s="31"/>
      <c r="E427" s="31"/>
      <c r="F427" s="31"/>
      <c r="G427" s="32"/>
      <c r="H427" s="33"/>
      <c r="I427" s="39"/>
      <c r="J427" s="34" t="str">
        <f aca="false">IF(H427="","",IF(I427="No","Do not trade",IF(H427&gt;='Example Checklist'!$B$14,"Pass","Below min")))</f>
        <v/>
      </c>
      <c r="K427" s="39"/>
      <c r="L427" s="31"/>
      <c r="M427" s="35"/>
      <c r="N427" s="36" t="str">
        <f aca="false">IF(AND(ISNUMBER(D427),ISNUMBER(E427),ISNUMBER(G427)),G427*ABS(D427-E427),"")</f>
        <v/>
      </c>
      <c r="O427" s="36" t="str">
        <f aca="false">IF(AND(K427="Yes",ISNUMBER(L427),ISNUMBER(N427)),(L427-D427)*SIGN(D427-E427)*G427-N(M427),"")</f>
        <v/>
      </c>
      <c r="P427" s="37" t="str">
        <f aca="false">IF(ISNUMBER(O427),IF(N427&gt;0,O427/N427,""),"")</f>
        <v/>
      </c>
      <c r="Q427" s="30"/>
    </row>
    <row r="428" customFormat="false" ht="15" hidden="false" customHeight="false" outlineLevel="0" collapsed="false">
      <c r="A428" s="29"/>
      <c r="B428" s="30"/>
      <c r="C428" s="30"/>
      <c r="D428" s="31"/>
      <c r="E428" s="31"/>
      <c r="F428" s="31"/>
      <c r="G428" s="32"/>
      <c r="H428" s="33"/>
      <c r="I428" s="39"/>
      <c r="J428" s="34" t="str">
        <f aca="false">IF(H428="","",IF(I428="No","Do not trade",IF(H428&gt;='Example Checklist'!$B$14,"Pass","Below min")))</f>
        <v/>
      </c>
      <c r="K428" s="39"/>
      <c r="L428" s="31"/>
      <c r="M428" s="35"/>
      <c r="N428" s="36" t="str">
        <f aca="false">IF(AND(ISNUMBER(D428),ISNUMBER(E428),ISNUMBER(G428)),G428*ABS(D428-E428),"")</f>
        <v/>
      </c>
      <c r="O428" s="36" t="str">
        <f aca="false">IF(AND(K428="Yes",ISNUMBER(L428),ISNUMBER(N428)),(L428-D428)*SIGN(D428-E428)*G428-N(M428),"")</f>
        <v/>
      </c>
      <c r="P428" s="37" t="str">
        <f aca="false">IF(ISNUMBER(O428),IF(N428&gt;0,O428/N428,""),"")</f>
        <v/>
      </c>
      <c r="Q428" s="30"/>
    </row>
    <row r="429" customFormat="false" ht="15" hidden="false" customHeight="false" outlineLevel="0" collapsed="false">
      <c r="A429" s="29"/>
      <c r="B429" s="30"/>
      <c r="C429" s="30"/>
      <c r="D429" s="31"/>
      <c r="E429" s="31"/>
      <c r="F429" s="31"/>
      <c r="G429" s="32"/>
      <c r="H429" s="33"/>
      <c r="I429" s="39"/>
      <c r="J429" s="34" t="str">
        <f aca="false">IF(H429="","",IF(I429="No","Do not trade",IF(H429&gt;='Example Checklist'!$B$14,"Pass","Below min")))</f>
        <v/>
      </c>
      <c r="K429" s="39"/>
      <c r="L429" s="31"/>
      <c r="M429" s="35"/>
      <c r="N429" s="36" t="str">
        <f aca="false">IF(AND(ISNUMBER(D429),ISNUMBER(E429),ISNUMBER(G429)),G429*ABS(D429-E429),"")</f>
        <v/>
      </c>
      <c r="O429" s="36" t="str">
        <f aca="false">IF(AND(K429="Yes",ISNUMBER(L429),ISNUMBER(N429)),(L429-D429)*SIGN(D429-E429)*G429-N(M429),"")</f>
        <v/>
      </c>
      <c r="P429" s="37" t="str">
        <f aca="false">IF(ISNUMBER(O429),IF(N429&gt;0,O429/N429,""),"")</f>
        <v/>
      </c>
      <c r="Q429" s="30"/>
    </row>
    <row r="430" customFormat="false" ht="15" hidden="false" customHeight="false" outlineLevel="0" collapsed="false">
      <c r="A430" s="29"/>
      <c r="B430" s="30"/>
      <c r="C430" s="30"/>
      <c r="D430" s="31"/>
      <c r="E430" s="31"/>
      <c r="F430" s="31"/>
      <c r="G430" s="32"/>
      <c r="H430" s="33"/>
      <c r="I430" s="39"/>
      <c r="J430" s="34" t="str">
        <f aca="false">IF(H430="","",IF(I430="No","Do not trade",IF(H430&gt;='Example Checklist'!$B$14,"Pass","Below min")))</f>
        <v/>
      </c>
      <c r="K430" s="39"/>
      <c r="L430" s="31"/>
      <c r="M430" s="35"/>
      <c r="N430" s="36" t="str">
        <f aca="false">IF(AND(ISNUMBER(D430),ISNUMBER(E430),ISNUMBER(G430)),G430*ABS(D430-E430),"")</f>
        <v/>
      </c>
      <c r="O430" s="36" t="str">
        <f aca="false">IF(AND(K430="Yes",ISNUMBER(L430),ISNUMBER(N430)),(L430-D430)*SIGN(D430-E430)*G430-N(M430),"")</f>
        <v/>
      </c>
      <c r="P430" s="37" t="str">
        <f aca="false">IF(ISNUMBER(O430),IF(N430&gt;0,O430/N430,""),"")</f>
        <v/>
      </c>
      <c r="Q430" s="30"/>
    </row>
    <row r="431" customFormat="false" ht="15" hidden="false" customHeight="false" outlineLevel="0" collapsed="false">
      <c r="A431" s="29"/>
      <c r="B431" s="30"/>
      <c r="C431" s="30"/>
      <c r="D431" s="31"/>
      <c r="E431" s="31"/>
      <c r="F431" s="31"/>
      <c r="G431" s="32"/>
      <c r="H431" s="33"/>
      <c r="I431" s="39"/>
      <c r="J431" s="34" t="str">
        <f aca="false">IF(H431="","",IF(I431="No","Do not trade",IF(H431&gt;='Example Checklist'!$B$14,"Pass","Below min")))</f>
        <v/>
      </c>
      <c r="K431" s="39"/>
      <c r="L431" s="31"/>
      <c r="M431" s="35"/>
      <c r="N431" s="36" t="str">
        <f aca="false">IF(AND(ISNUMBER(D431),ISNUMBER(E431),ISNUMBER(G431)),G431*ABS(D431-E431),"")</f>
        <v/>
      </c>
      <c r="O431" s="36" t="str">
        <f aca="false">IF(AND(K431="Yes",ISNUMBER(L431),ISNUMBER(N431)),(L431-D431)*SIGN(D431-E431)*G431-N(M431),"")</f>
        <v/>
      </c>
      <c r="P431" s="37" t="str">
        <f aca="false">IF(ISNUMBER(O431),IF(N431&gt;0,O431/N431,""),"")</f>
        <v/>
      </c>
      <c r="Q431" s="30"/>
    </row>
    <row r="432" customFormat="false" ht="15" hidden="false" customHeight="false" outlineLevel="0" collapsed="false">
      <c r="A432" s="29"/>
      <c r="B432" s="30"/>
      <c r="C432" s="30"/>
      <c r="D432" s="31"/>
      <c r="E432" s="31"/>
      <c r="F432" s="31"/>
      <c r="G432" s="32"/>
      <c r="H432" s="33"/>
      <c r="I432" s="39"/>
      <c r="J432" s="34" t="str">
        <f aca="false">IF(H432="","",IF(I432="No","Do not trade",IF(H432&gt;='Example Checklist'!$B$14,"Pass","Below min")))</f>
        <v/>
      </c>
      <c r="K432" s="39"/>
      <c r="L432" s="31"/>
      <c r="M432" s="35"/>
      <c r="N432" s="36" t="str">
        <f aca="false">IF(AND(ISNUMBER(D432),ISNUMBER(E432),ISNUMBER(G432)),G432*ABS(D432-E432),"")</f>
        <v/>
      </c>
      <c r="O432" s="36" t="str">
        <f aca="false">IF(AND(K432="Yes",ISNUMBER(L432),ISNUMBER(N432)),(L432-D432)*SIGN(D432-E432)*G432-N(M432),"")</f>
        <v/>
      </c>
      <c r="P432" s="37" t="str">
        <f aca="false">IF(ISNUMBER(O432),IF(N432&gt;0,O432/N432,""),"")</f>
        <v/>
      </c>
      <c r="Q432" s="30"/>
    </row>
    <row r="433" customFormat="false" ht="15" hidden="false" customHeight="false" outlineLevel="0" collapsed="false">
      <c r="A433" s="29"/>
      <c r="B433" s="30"/>
      <c r="C433" s="30"/>
      <c r="D433" s="31"/>
      <c r="E433" s="31"/>
      <c r="F433" s="31"/>
      <c r="G433" s="32"/>
      <c r="H433" s="33"/>
      <c r="I433" s="39"/>
      <c r="J433" s="34" t="str">
        <f aca="false">IF(H433="","",IF(I433="No","Do not trade",IF(H433&gt;='Example Checklist'!$B$14,"Pass","Below min")))</f>
        <v/>
      </c>
      <c r="K433" s="39"/>
      <c r="L433" s="31"/>
      <c r="M433" s="35"/>
      <c r="N433" s="36" t="str">
        <f aca="false">IF(AND(ISNUMBER(D433),ISNUMBER(E433),ISNUMBER(G433)),G433*ABS(D433-E433),"")</f>
        <v/>
      </c>
      <c r="O433" s="36" t="str">
        <f aca="false">IF(AND(K433="Yes",ISNUMBER(L433),ISNUMBER(N433)),(L433-D433)*SIGN(D433-E433)*G433-N(M433),"")</f>
        <v/>
      </c>
      <c r="P433" s="37" t="str">
        <f aca="false">IF(ISNUMBER(O433),IF(N433&gt;0,O433/N433,""),"")</f>
        <v/>
      </c>
      <c r="Q433" s="30"/>
    </row>
    <row r="434" customFormat="false" ht="15" hidden="false" customHeight="false" outlineLevel="0" collapsed="false">
      <c r="A434" s="29"/>
      <c r="B434" s="30"/>
      <c r="C434" s="30"/>
      <c r="D434" s="31"/>
      <c r="E434" s="31"/>
      <c r="F434" s="31"/>
      <c r="G434" s="32"/>
      <c r="H434" s="33"/>
      <c r="I434" s="39"/>
      <c r="J434" s="34" t="str">
        <f aca="false">IF(H434="","",IF(I434="No","Do not trade",IF(H434&gt;='Example Checklist'!$B$14,"Pass","Below min")))</f>
        <v/>
      </c>
      <c r="K434" s="39"/>
      <c r="L434" s="31"/>
      <c r="M434" s="35"/>
      <c r="N434" s="36" t="str">
        <f aca="false">IF(AND(ISNUMBER(D434),ISNUMBER(E434),ISNUMBER(G434)),G434*ABS(D434-E434),"")</f>
        <v/>
      </c>
      <c r="O434" s="36" t="str">
        <f aca="false">IF(AND(K434="Yes",ISNUMBER(L434),ISNUMBER(N434)),(L434-D434)*SIGN(D434-E434)*G434-N(M434),"")</f>
        <v/>
      </c>
      <c r="P434" s="37" t="str">
        <f aca="false">IF(ISNUMBER(O434),IF(N434&gt;0,O434/N434,""),"")</f>
        <v/>
      </c>
      <c r="Q434" s="30"/>
    </row>
    <row r="435" customFormat="false" ht="15" hidden="false" customHeight="false" outlineLevel="0" collapsed="false">
      <c r="A435" s="29"/>
      <c r="B435" s="30"/>
      <c r="C435" s="30"/>
      <c r="D435" s="31"/>
      <c r="E435" s="31"/>
      <c r="F435" s="31"/>
      <c r="G435" s="32"/>
      <c r="H435" s="33"/>
      <c r="I435" s="39"/>
      <c r="J435" s="34" t="str">
        <f aca="false">IF(H435="","",IF(I435="No","Do not trade",IF(H435&gt;='Example Checklist'!$B$14,"Pass","Below min")))</f>
        <v/>
      </c>
      <c r="K435" s="39"/>
      <c r="L435" s="31"/>
      <c r="M435" s="35"/>
      <c r="N435" s="36" t="str">
        <f aca="false">IF(AND(ISNUMBER(D435),ISNUMBER(E435),ISNUMBER(G435)),G435*ABS(D435-E435),"")</f>
        <v/>
      </c>
      <c r="O435" s="36" t="str">
        <f aca="false">IF(AND(K435="Yes",ISNUMBER(L435),ISNUMBER(N435)),(L435-D435)*SIGN(D435-E435)*G435-N(M435),"")</f>
        <v/>
      </c>
      <c r="P435" s="37" t="str">
        <f aca="false">IF(ISNUMBER(O435),IF(N435&gt;0,O435/N435,""),"")</f>
        <v/>
      </c>
      <c r="Q435" s="30"/>
    </row>
    <row r="436" customFormat="false" ht="15" hidden="false" customHeight="false" outlineLevel="0" collapsed="false">
      <c r="A436" s="29"/>
      <c r="B436" s="30"/>
      <c r="C436" s="30"/>
      <c r="D436" s="31"/>
      <c r="E436" s="31"/>
      <c r="F436" s="31"/>
      <c r="G436" s="32"/>
      <c r="H436" s="33"/>
      <c r="I436" s="39"/>
      <c r="J436" s="34" t="str">
        <f aca="false">IF(H436="","",IF(I436="No","Do not trade",IF(H436&gt;='Example Checklist'!$B$14,"Pass","Below min")))</f>
        <v/>
      </c>
      <c r="K436" s="39"/>
      <c r="L436" s="31"/>
      <c r="M436" s="35"/>
      <c r="N436" s="36" t="str">
        <f aca="false">IF(AND(ISNUMBER(D436),ISNUMBER(E436),ISNUMBER(G436)),G436*ABS(D436-E436),"")</f>
        <v/>
      </c>
      <c r="O436" s="36" t="str">
        <f aca="false">IF(AND(K436="Yes",ISNUMBER(L436),ISNUMBER(N436)),(L436-D436)*SIGN(D436-E436)*G436-N(M436),"")</f>
        <v/>
      </c>
      <c r="P436" s="37" t="str">
        <f aca="false">IF(ISNUMBER(O436),IF(N436&gt;0,O436/N436,""),"")</f>
        <v/>
      </c>
      <c r="Q436" s="30"/>
    </row>
    <row r="437" customFormat="false" ht="15" hidden="false" customHeight="false" outlineLevel="0" collapsed="false">
      <c r="A437" s="29"/>
      <c r="B437" s="30"/>
      <c r="C437" s="30"/>
      <c r="D437" s="31"/>
      <c r="E437" s="31"/>
      <c r="F437" s="31"/>
      <c r="G437" s="32"/>
      <c r="H437" s="33"/>
      <c r="I437" s="39"/>
      <c r="J437" s="34" t="str">
        <f aca="false">IF(H437="","",IF(I437="No","Do not trade",IF(H437&gt;='Example Checklist'!$B$14,"Pass","Below min")))</f>
        <v/>
      </c>
      <c r="K437" s="39"/>
      <c r="L437" s="31"/>
      <c r="M437" s="35"/>
      <c r="N437" s="36" t="str">
        <f aca="false">IF(AND(ISNUMBER(D437),ISNUMBER(E437),ISNUMBER(G437)),G437*ABS(D437-E437),"")</f>
        <v/>
      </c>
      <c r="O437" s="36" t="str">
        <f aca="false">IF(AND(K437="Yes",ISNUMBER(L437),ISNUMBER(N437)),(L437-D437)*SIGN(D437-E437)*G437-N(M437),"")</f>
        <v/>
      </c>
      <c r="P437" s="37" t="str">
        <f aca="false">IF(ISNUMBER(O437),IF(N437&gt;0,O437/N437,""),"")</f>
        <v/>
      </c>
      <c r="Q437" s="30"/>
    </row>
    <row r="438" customFormat="false" ht="15" hidden="false" customHeight="false" outlineLevel="0" collapsed="false">
      <c r="A438" s="29"/>
      <c r="B438" s="30"/>
      <c r="C438" s="30"/>
      <c r="D438" s="31"/>
      <c r="E438" s="31"/>
      <c r="F438" s="31"/>
      <c r="G438" s="32"/>
      <c r="H438" s="33"/>
      <c r="I438" s="39"/>
      <c r="J438" s="34" t="str">
        <f aca="false">IF(H438="","",IF(I438="No","Do not trade",IF(H438&gt;='Example Checklist'!$B$14,"Pass","Below min")))</f>
        <v/>
      </c>
      <c r="K438" s="39"/>
      <c r="L438" s="31"/>
      <c r="M438" s="35"/>
      <c r="N438" s="36" t="str">
        <f aca="false">IF(AND(ISNUMBER(D438),ISNUMBER(E438),ISNUMBER(G438)),G438*ABS(D438-E438),"")</f>
        <v/>
      </c>
      <c r="O438" s="36" t="str">
        <f aca="false">IF(AND(K438="Yes",ISNUMBER(L438),ISNUMBER(N438)),(L438-D438)*SIGN(D438-E438)*G438-N(M438),"")</f>
        <v/>
      </c>
      <c r="P438" s="37" t="str">
        <f aca="false">IF(ISNUMBER(O438),IF(N438&gt;0,O438/N438,""),"")</f>
        <v/>
      </c>
      <c r="Q438" s="30"/>
    </row>
    <row r="439" customFormat="false" ht="15" hidden="false" customHeight="false" outlineLevel="0" collapsed="false">
      <c r="A439" s="29"/>
      <c r="B439" s="30"/>
      <c r="C439" s="30"/>
      <c r="D439" s="31"/>
      <c r="E439" s="31"/>
      <c r="F439" s="31"/>
      <c r="G439" s="32"/>
      <c r="H439" s="33"/>
      <c r="I439" s="39"/>
      <c r="J439" s="34" t="str">
        <f aca="false">IF(H439="","",IF(I439="No","Do not trade",IF(H439&gt;='Example Checklist'!$B$14,"Pass","Below min")))</f>
        <v/>
      </c>
      <c r="K439" s="39"/>
      <c r="L439" s="31"/>
      <c r="M439" s="35"/>
      <c r="N439" s="36" t="str">
        <f aca="false">IF(AND(ISNUMBER(D439),ISNUMBER(E439),ISNUMBER(G439)),G439*ABS(D439-E439),"")</f>
        <v/>
      </c>
      <c r="O439" s="36" t="str">
        <f aca="false">IF(AND(K439="Yes",ISNUMBER(L439),ISNUMBER(N439)),(L439-D439)*SIGN(D439-E439)*G439-N(M439),"")</f>
        <v/>
      </c>
      <c r="P439" s="37" t="str">
        <f aca="false">IF(ISNUMBER(O439),IF(N439&gt;0,O439/N439,""),"")</f>
        <v/>
      </c>
      <c r="Q439" s="30"/>
    </row>
    <row r="440" customFormat="false" ht="15" hidden="false" customHeight="false" outlineLevel="0" collapsed="false">
      <c r="A440" s="29"/>
      <c r="B440" s="30"/>
      <c r="C440" s="30"/>
      <c r="D440" s="31"/>
      <c r="E440" s="31"/>
      <c r="F440" s="31"/>
      <c r="G440" s="32"/>
      <c r="H440" s="33"/>
      <c r="I440" s="39"/>
      <c r="J440" s="34" t="str">
        <f aca="false">IF(H440="","",IF(I440="No","Do not trade",IF(H440&gt;='Example Checklist'!$B$14,"Pass","Below min")))</f>
        <v/>
      </c>
      <c r="K440" s="39"/>
      <c r="L440" s="31"/>
      <c r="M440" s="35"/>
      <c r="N440" s="36" t="str">
        <f aca="false">IF(AND(ISNUMBER(D440),ISNUMBER(E440),ISNUMBER(G440)),G440*ABS(D440-E440),"")</f>
        <v/>
      </c>
      <c r="O440" s="36" t="str">
        <f aca="false">IF(AND(K440="Yes",ISNUMBER(L440),ISNUMBER(N440)),(L440-D440)*SIGN(D440-E440)*G440-N(M440),"")</f>
        <v/>
      </c>
      <c r="P440" s="37" t="str">
        <f aca="false">IF(ISNUMBER(O440),IF(N440&gt;0,O440/N440,""),"")</f>
        <v/>
      </c>
      <c r="Q440" s="30"/>
    </row>
    <row r="441" customFormat="false" ht="15" hidden="false" customHeight="false" outlineLevel="0" collapsed="false">
      <c r="A441" s="29"/>
      <c r="B441" s="30"/>
      <c r="C441" s="30"/>
      <c r="D441" s="31"/>
      <c r="E441" s="31"/>
      <c r="F441" s="31"/>
      <c r="G441" s="32"/>
      <c r="H441" s="33"/>
      <c r="I441" s="39"/>
      <c r="J441" s="34" t="str">
        <f aca="false">IF(H441="","",IF(I441="No","Do not trade",IF(H441&gt;='Example Checklist'!$B$14,"Pass","Below min")))</f>
        <v/>
      </c>
      <c r="K441" s="39"/>
      <c r="L441" s="31"/>
      <c r="M441" s="35"/>
      <c r="N441" s="36" t="str">
        <f aca="false">IF(AND(ISNUMBER(D441),ISNUMBER(E441),ISNUMBER(G441)),G441*ABS(D441-E441),"")</f>
        <v/>
      </c>
      <c r="O441" s="36" t="str">
        <f aca="false">IF(AND(K441="Yes",ISNUMBER(L441),ISNUMBER(N441)),(L441-D441)*SIGN(D441-E441)*G441-N(M441),"")</f>
        <v/>
      </c>
      <c r="P441" s="37" t="str">
        <f aca="false">IF(ISNUMBER(O441),IF(N441&gt;0,O441/N441,""),"")</f>
        <v/>
      </c>
      <c r="Q441" s="30"/>
    </row>
    <row r="442" customFormat="false" ht="15" hidden="false" customHeight="false" outlineLevel="0" collapsed="false">
      <c r="A442" s="29"/>
      <c r="B442" s="30"/>
      <c r="C442" s="30"/>
      <c r="D442" s="31"/>
      <c r="E442" s="31"/>
      <c r="F442" s="31"/>
      <c r="G442" s="32"/>
      <c r="H442" s="33"/>
      <c r="I442" s="39"/>
      <c r="J442" s="34" t="str">
        <f aca="false">IF(H442="","",IF(I442="No","Do not trade",IF(H442&gt;='Example Checklist'!$B$14,"Pass","Below min")))</f>
        <v/>
      </c>
      <c r="K442" s="39"/>
      <c r="L442" s="31"/>
      <c r="M442" s="35"/>
      <c r="N442" s="36" t="str">
        <f aca="false">IF(AND(ISNUMBER(D442),ISNUMBER(E442),ISNUMBER(G442)),G442*ABS(D442-E442),"")</f>
        <v/>
      </c>
      <c r="O442" s="36" t="str">
        <f aca="false">IF(AND(K442="Yes",ISNUMBER(L442),ISNUMBER(N442)),(L442-D442)*SIGN(D442-E442)*G442-N(M442),"")</f>
        <v/>
      </c>
      <c r="P442" s="37" t="str">
        <f aca="false">IF(ISNUMBER(O442),IF(N442&gt;0,O442/N442,""),"")</f>
        <v/>
      </c>
      <c r="Q442" s="30"/>
    </row>
    <row r="443" customFormat="false" ht="15" hidden="false" customHeight="false" outlineLevel="0" collapsed="false">
      <c r="A443" s="29"/>
      <c r="B443" s="30"/>
      <c r="C443" s="30"/>
      <c r="D443" s="31"/>
      <c r="E443" s="31"/>
      <c r="F443" s="31"/>
      <c r="G443" s="32"/>
      <c r="H443" s="33"/>
      <c r="I443" s="39"/>
      <c r="J443" s="34" t="str">
        <f aca="false">IF(H443="","",IF(I443="No","Do not trade",IF(H443&gt;='Example Checklist'!$B$14,"Pass","Below min")))</f>
        <v/>
      </c>
      <c r="K443" s="39"/>
      <c r="L443" s="31"/>
      <c r="M443" s="35"/>
      <c r="N443" s="36" t="str">
        <f aca="false">IF(AND(ISNUMBER(D443),ISNUMBER(E443),ISNUMBER(G443)),G443*ABS(D443-E443),"")</f>
        <v/>
      </c>
      <c r="O443" s="36" t="str">
        <f aca="false">IF(AND(K443="Yes",ISNUMBER(L443),ISNUMBER(N443)),(L443-D443)*SIGN(D443-E443)*G443-N(M443),"")</f>
        <v/>
      </c>
      <c r="P443" s="37" t="str">
        <f aca="false">IF(ISNUMBER(O443),IF(N443&gt;0,O443/N443,""),"")</f>
        <v/>
      </c>
      <c r="Q443" s="30"/>
    </row>
    <row r="444" customFormat="false" ht="15" hidden="false" customHeight="false" outlineLevel="0" collapsed="false">
      <c r="A444" s="29"/>
      <c r="B444" s="30"/>
      <c r="C444" s="30"/>
      <c r="D444" s="31"/>
      <c r="E444" s="31"/>
      <c r="F444" s="31"/>
      <c r="G444" s="32"/>
      <c r="H444" s="33"/>
      <c r="I444" s="39"/>
      <c r="J444" s="34" t="str">
        <f aca="false">IF(H444="","",IF(I444="No","Do not trade",IF(H444&gt;='Example Checklist'!$B$14,"Pass","Below min")))</f>
        <v/>
      </c>
      <c r="K444" s="39"/>
      <c r="L444" s="31"/>
      <c r="M444" s="35"/>
      <c r="N444" s="36" t="str">
        <f aca="false">IF(AND(ISNUMBER(D444),ISNUMBER(E444),ISNUMBER(G444)),G444*ABS(D444-E444),"")</f>
        <v/>
      </c>
      <c r="O444" s="36" t="str">
        <f aca="false">IF(AND(K444="Yes",ISNUMBER(L444),ISNUMBER(N444)),(L444-D444)*SIGN(D444-E444)*G444-N(M444),"")</f>
        <v/>
      </c>
      <c r="P444" s="37" t="str">
        <f aca="false">IF(ISNUMBER(O444),IF(N444&gt;0,O444/N444,""),"")</f>
        <v/>
      </c>
      <c r="Q444" s="30"/>
    </row>
    <row r="445" customFormat="false" ht="15" hidden="false" customHeight="false" outlineLevel="0" collapsed="false">
      <c r="A445" s="29"/>
      <c r="B445" s="30"/>
      <c r="C445" s="30"/>
      <c r="D445" s="31"/>
      <c r="E445" s="31"/>
      <c r="F445" s="31"/>
      <c r="G445" s="32"/>
      <c r="H445" s="33"/>
      <c r="I445" s="39"/>
      <c r="J445" s="34" t="str">
        <f aca="false">IF(H445="","",IF(I445="No","Do not trade",IF(H445&gt;='Example Checklist'!$B$14,"Pass","Below min")))</f>
        <v/>
      </c>
      <c r="K445" s="39"/>
      <c r="L445" s="31"/>
      <c r="M445" s="35"/>
      <c r="N445" s="36" t="str">
        <f aca="false">IF(AND(ISNUMBER(D445),ISNUMBER(E445),ISNUMBER(G445)),G445*ABS(D445-E445),"")</f>
        <v/>
      </c>
      <c r="O445" s="36" t="str">
        <f aca="false">IF(AND(K445="Yes",ISNUMBER(L445),ISNUMBER(N445)),(L445-D445)*SIGN(D445-E445)*G445-N(M445),"")</f>
        <v/>
      </c>
      <c r="P445" s="37" t="str">
        <f aca="false">IF(ISNUMBER(O445),IF(N445&gt;0,O445/N445,""),"")</f>
        <v/>
      </c>
      <c r="Q445" s="30"/>
    </row>
    <row r="446" customFormat="false" ht="15" hidden="false" customHeight="false" outlineLevel="0" collapsed="false">
      <c r="A446" s="29"/>
      <c r="B446" s="30"/>
      <c r="C446" s="30"/>
      <c r="D446" s="31"/>
      <c r="E446" s="31"/>
      <c r="F446" s="31"/>
      <c r="G446" s="32"/>
      <c r="H446" s="33"/>
      <c r="I446" s="39"/>
      <c r="J446" s="34" t="str">
        <f aca="false">IF(H446="","",IF(I446="No","Do not trade",IF(H446&gt;='Example Checklist'!$B$14,"Pass","Below min")))</f>
        <v/>
      </c>
      <c r="K446" s="39"/>
      <c r="L446" s="31"/>
      <c r="M446" s="35"/>
      <c r="N446" s="36" t="str">
        <f aca="false">IF(AND(ISNUMBER(D446),ISNUMBER(E446),ISNUMBER(G446)),G446*ABS(D446-E446),"")</f>
        <v/>
      </c>
      <c r="O446" s="36" t="str">
        <f aca="false">IF(AND(K446="Yes",ISNUMBER(L446),ISNUMBER(N446)),(L446-D446)*SIGN(D446-E446)*G446-N(M446),"")</f>
        <v/>
      </c>
      <c r="P446" s="37" t="str">
        <f aca="false">IF(ISNUMBER(O446),IF(N446&gt;0,O446/N446,""),"")</f>
        <v/>
      </c>
      <c r="Q446" s="30"/>
    </row>
    <row r="447" customFormat="false" ht="15" hidden="false" customHeight="false" outlineLevel="0" collapsed="false">
      <c r="A447" s="29"/>
      <c r="B447" s="30"/>
      <c r="C447" s="30"/>
      <c r="D447" s="31"/>
      <c r="E447" s="31"/>
      <c r="F447" s="31"/>
      <c r="G447" s="32"/>
      <c r="H447" s="33"/>
      <c r="I447" s="39"/>
      <c r="J447" s="34" t="str">
        <f aca="false">IF(H447="","",IF(I447="No","Do not trade",IF(H447&gt;='Example Checklist'!$B$14,"Pass","Below min")))</f>
        <v/>
      </c>
      <c r="K447" s="39"/>
      <c r="L447" s="31"/>
      <c r="M447" s="35"/>
      <c r="N447" s="36" t="str">
        <f aca="false">IF(AND(ISNUMBER(D447),ISNUMBER(E447),ISNUMBER(G447)),G447*ABS(D447-E447),"")</f>
        <v/>
      </c>
      <c r="O447" s="36" t="str">
        <f aca="false">IF(AND(K447="Yes",ISNUMBER(L447),ISNUMBER(N447)),(L447-D447)*SIGN(D447-E447)*G447-N(M447),"")</f>
        <v/>
      </c>
      <c r="P447" s="37" t="str">
        <f aca="false">IF(ISNUMBER(O447),IF(N447&gt;0,O447/N447,""),"")</f>
        <v/>
      </c>
      <c r="Q447" s="30"/>
    </row>
    <row r="448" customFormat="false" ht="15" hidden="false" customHeight="false" outlineLevel="0" collapsed="false">
      <c r="A448" s="29"/>
      <c r="B448" s="30"/>
      <c r="C448" s="30"/>
      <c r="D448" s="31"/>
      <c r="E448" s="31"/>
      <c r="F448" s="31"/>
      <c r="G448" s="32"/>
      <c r="H448" s="33"/>
      <c r="I448" s="39"/>
      <c r="J448" s="34" t="str">
        <f aca="false">IF(H448="","",IF(I448="No","Do not trade",IF(H448&gt;='Example Checklist'!$B$14,"Pass","Below min")))</f>
        <v/>
      </c>
      <c r="K448" s="39"/>
      <c r="L448" s="31"/>
      <c r="M448" s="35"/>
      <c r="N448" s="36" t="str">
        <f aca="false">IF(AND(ISNUMBER(D448),ISNUMBER(E448),ISNUMBER(G448)),G448*ABS(D448-E448),"")</f>
        <v/>
      </c>
      <c r="O448" s="36" t="str">
        <f aca="false">IF(AND(K448="Yes",ISNUMBER(L448),ISNUMBER(N448)),(L448-D448)*SIGN(D448-E448)*G448-N(M448),"")</f>
        <v/>
      </c>
      <c r="P448" s="37" t="str">
        <f aca="false">IF(ISNUMBER(O448),IF(N448&gt;0,O448/N448,""),"")</f>
        <v/>
      </c>
      <c r="Q448" s="30"/>
    </row>
    <row r="449" customFormat="false" ht="15" hidden="false" customHeight="false" outlineLevel="0" collapsed="false">
      <c r="A449" s="29"/>
      <c r="B449" s="30"/>
      <c r="C449" s="30"/>
      <c r="D449" s="31"/>
      <c r="E449" s="31"/>
      <c r="F449" s="31"/>
      <c r="G449" s="32"/>
      <c r="H449" s="33"/>
      <c r="I449" s="39"/>
      <c r="J449" s="34" t="str">
        <f aca="false">IF(H449="","",IF(I449="No","Do not trade",IF(H449&gt;='Example Checklist'!$B$14,"Pass","Below min")))</f>
        <v/>
      </c>
      <c r="K449" s="39"/>
      <c r="L449" s="31"/>
      <c r="M449" s="35"/>
      <c r="N449" s="36" t="str">
        <f aca="false">IF(AND(ISNUMBER(D449),ISNUMBER(E449),ISNUMBER(G449)),G449*ABS(D449-E449),"")</f>
        <v/>
      </c>
      <c r="O449" s="36" t="str">
        <f aca="false">IF(AND(K449="Yes",ISNUMBER(L449),ISNUMBER(N449)),(L449-D449)*SIGN(D449-E449)*G449-N(M449),"")</f>
        <v/>
      </c>
      <c r="P449" s="37" t="str">
        <f aca="false">IF(ISNUMBER(O449),IF(N449&gt;0,O449/N449,""),"")</f>
        <v/>
      </c>
      <c r="Q449" s="30"/>
    </row>
    <row r="450" customFormat="false" ht="15" hidden="false" customHeight="false" outlineLevel="0" collapsed="false">
      <c r="A450" s="29"/>
      <c r="B450" s="30"/>
      <c r="C450" s="30"/>
      <c r="D450" s="31"/>
      <c r="E450" s="31"/>
      <c r="F450" s="31"/>
      <c r="G450" s="32"/>
      <c r="H450" s="33"/>
      <c r="I450" s="39"/>
      <c r="J450" s="34" t="str">
        <f aca="false">IF(H450="","",IF(I450="No","Do not trade",IF(H450&gt;='Example Checklist'!$B$14,"Pass","Below min")))</f>
        <v/>
      </c>
      <c r="K450" s="39"/>
      <c r="L450" s="31"/>
      <c r="M450" s="35"/>
      <c r="N450" s="36" t="str">
        <f aca="false">IF(AND(ISNUMBER(D450),ISNUMBER(E450),ISNUMBER(G450)),G450*ABS(D450-E450),"")</f>
        <v/>
      </c>
      <c r="O450" s="36" t="str">
        <f aca="false">IF(AND(K450="Yes",ISNUMBER(L450),ISNUMBER(N450)),(L450-D450)*SIGN(D450-E450)*G450-N(M450),"")</f>
        <v/>
      </c>
      <c r="P450" s="37" t="str">
        <f aca="false">IF(ISNUMBER(O450),IF(N450&gt;0,O450/N450,""),"")</f>
        <v/>
      </c>
      <c r="Q450" s="30"/>
    </row>
    <row r="451" customFormat="false" ht="15" hidden="false" customHeight="false" outlineLevel="0" collapsed="false">
      <c r="A451" s="29"/>
      <c r="B451" s="30"/>
      <c r="C451" s="30"/>
      <c r="D451" s="31"/>
      <c r="E451" s="31"/>
      <c r="F451" s="31"/>
      <c r="G451" s="32"/>
      <c r="H451" s="33"/>
      <c r="I451" s="39"/>
      <c r="J451" s="34" t="str">
        <f aca="false">IF(H451="","",IF(I451="No","Do not trade",IF(H451&gt;='Example Checklist'!$B$14,"Pass","Below min")))</f>
        <v/>
      </c>
      <c r="K451" s="39"/>
      <c r="L451" s="31"/>
      <c r="M451" s="35"/>
      <c r="N451" s="36" t="str">
        <f aca="false">IF(AND(ISNUMBER(D451),ISNUMBER(E451),ISNUMBER(G451)),G451*ABS(D451-E451),"")</f>
        <v/>
      </c>
      <c r="O451" s="36" t="str">
        <f aca="false">IF(AND(K451="Yes",ISNUMBER(L451),ISNUMBER(N451)),(L451-D451)*SIGN(D451-E451)*G451-N(M451),"")</f>
        <v/>
      </c>
      <c r="P451" s="37" t="str">
        <f aca="false">IF(ISNUMBER(O451),IF(N451&gt;0,O451/N451,""),"")</f>
        <v/>
      </c>
      <c r="Q451" s="30"/>
    </row>
    <row r="452" customFormat="false" ht="15" hidden="false" customHeight="false" outlineLevel="0" collapsed="false">
      <c r="A452" s="29"/>
      <c r="B452" s="30"/>
      <c r="C452" s="30"/>
      <c r="D452" s="31"/>
      <c r="E452" s="31"/>
      <c r="F452" s="31"/>
      <c r="G452" s="32"/>
      <c r="H452" s="33"/>
      <c r="I452" s="39"/>
      <c r="J452" s="34" t="str">
        <f aca="false">IF(H452="","",IF(I452="No","Do not trade",IF(H452&gt;='Example Checklist'!$B$14,"Pass","Below min")))</f>
        <v/>
      </c>
      <c r="K452" s="39"/>
      <c r="L452" s="31"/>
      <c r="M452" s="35"/>
      <c r="N452" s="36" t="str">
        <f aca="false">IF(AND(ISNUMBER(D452),ISNUMBER(E452),ISNUMBER(G452)),G452*ABS(D452-E452),"")</f>
        <v/>
      </c>
      <c r="O452" s="36" t="str">
        <f aca="false">IF(AND(K452="Yes",ISNUMBER(L452),ISNUMBER(N452)),(L452-D452)*SIGN(D452-E452)*G452-N(M452),"")</f>
        <v/>
      </c>
      <c r="P452" s="37" t="str">
        <f aca="false">IF(ISNUMBER(O452),IF(N452&gt;0,O452/N452,""),"")</f>
        <v/>
      </c>
      <c r="Q452" s="30"/>
    </row>
    <row r="453" customFormat="false" ht="15" hidden="false" customHeight="false" outlineLevel="0" collapsed="false">
      <c r="A453" s="29"/>
      <c r="B453" s="30"/>
      <c r="C453" s="30"/>
      <c r="D453" s="31"/>
      <c r="E453" s="31"/>
      <c r="F453" s="31"/>
      <c r="G453" s="32"/>
      <c r="H453" s="33"/>
      <c r="I453" s="39"/>
      <c r="J453" s="34" t="str">
        <f aca="false">IF(H453="","",IF(I453="No","Do not trade",IF(H453&gt;='Example Checklist'!$B$14,"Pass","Below min")))</f>
        <v/>
      </c>
      <c r="K453" s="39"/>
      <c r="L453" s="31"/>
      <c r="M453" s="35"/>
      <c r="N453" s="36" t="str">
        <f aca="false">IF(AND(ISNUMBER(D453),ISNUMBER(E453),ISNUMBER(G453)),G453*ABS(D453-E453),"")</f>
        <v/>
      </c>
      <c r="O453" s="36" t="str">
        <f aca="false">IF(AND(K453="Yes",ISNUMBER(L453),ISNUMBER(N453)),(L453-D453)*SIGN(D453-E453)*G453-N(M453),"")</f>
        <v/>
      </c>
      <c r="P453" s="37" t="str">
        <f aca="false">IF(ISNUMBER(O453),IF(N453&gt;0,O453/N453,""),"")</f>
        <v/>
      </c>
      <c r="Q453" s="30"/>
    </row>
    <row r="454" customFormat="false" ht="15" hidden="false" customHeight="false" outlineLevel="0" collapsed="false">
      <c r="A454" s="29"/>
      <c r="B454" s="30"/>
      <c r="C454" s="30"/>
      <c r="D454" s="31"/>
      <c r="E454" s="31"/>
      <c r="F454" s="31"/>
      <c r="G454" s="32"/>
      <c r="H454" s="33"/>
      <c r="I454" s="39"/>
      <c r="J454" s="34" t="str">
        <f aca="false">IF(H454="","",IF(I454="No","Do not trade",IF(H454&gt;='Example Checklist'!$B$14,"Pass","Below min")))</f>
        <v/>
      </c>
      <c r="K454" s="39"/>
      <c r="L454" s="31"/>
      <c r="M454" s="35"/>
      <c r="N454" s="36" t="str">
        <f aca="false">IF(AND(ISNUMBER(D454),ISNUMBER(E454),ISNUMBER(G454)),G454*ABS(D454-E454),"")</f>
        <v/>
      </c>
      <c r="O454" s="36" t="str">
        <f aca="false">IF(AND(K454="Yes",ISNUMBER(L454),ISNUMBER(N454)),(L454-D454)*SIGN(D454-E454)*G454-N(M454),"")</f>
        <v/>
      </c>
      <c r="P454" s="37" t="str">
        <f aca="false">IF(ISNUMBER(O454),IF(N454&gt;0,O454/N454,""),"")</f>
        <v/>
      </c>
      <c r="Q454" s="30"/>
    </row>
    <row r="455" customFormat="false" ht="15" hidden="false" customHeight="false" outlineLevel="0" collapsed="false">
      <c r="A455" s="29"/>
      <c r="B455" s="30"/>
      <c r="C455" s="30"/>
      <c r="D455" s="31"/>
      <c r="E455" s="31"/>
      <c r="F455" s="31"/>
      <c r="G455" s="32"/>
      <c r="H455" s="33"/>
      <c r="I455" s="39"/>
      <c r="J455" s="34" t="str">
        <f aca="false">IF(H455="","",IF(I455="No","Do not trade",IF(H455&gt;='Example Checklist'!$B$14,"Pass","Below min")))</f>
        <v/>
      </c>
      <c r="K455" s="39"/>
      <c r="L455" s="31"/>
      <c r="M455" s="35"/>
      <c r="N455" s="36" t="str">
        <f aca="false">IF(AND(ISNUMBER(D455),ISNUMBER(E455),ISNUMBER(G455)),G455*ABS(D455-E455),"")</f>
        <v/>
      </c>
      <c r="O455" s="36" t="str">
        <f aca="false">IF(AND(K455="Yes",ISNUMBER(L455),ISNUMBER(N455)),(L455-D455)*SIGN(D455-E455)*G455-N(M455),"")</f>
        <v/>
      </c>
      <c r="P455" s="37" t="str">
        <f aca="false">IF(ISNUMBER(O455),IF(N455&gt;0,O455/N455,""),"")</f>
        <v/>
      </c>
      <c r="Q455" s="30"/>
    </row>
    <row r="456" customFormat="false" ht="15" hidden="false" customHeight="false" outlineLevel="0" collapsed="false">
      <c r="A456" s="29"/>
      <c r="B456" s="30"/>
      <c r="C456" s="30"/>
      <c r="D456" s="31"/>
      <c r="E456" s="31"/>
      <c r="F456" s="31"/>
      <c r="G456" s="32"/>
      <c r="H456" s="33"/>
      <c r="I456" s="39"/>
      <c r="J456" s="34" t="str">
        <f aca="false">IF(H456="","",IF(I456="No","Do not trade",IF(H456&gt;='Example Checklist'!$B$14,"Pass","Below min")))</f>
        <v/>
      </c>
      <c r="K456" s="39"/>
      <c r="L456" s="31"/>
      <c r="M456" s="35"/>
      <c r="N456" s="36" t="str">
        <f aca="false">IF(AND(ISNUMBER(D456),ISNUMBER(E456),ISNUMBER(G456)),G456*ABS(D456-E456),"")</f>
        <v/>
      </c>
      <c r="O456" s="36" t="str">
        <f aca="false">IF(AND(K456="Yes",ISNUMBER(L456),ISNUMBER(N456)),(L456-D456)*SIGN(D456-E456)*G456-N(M456),"")</f>
        <v/>
      </c>
      <c r="P456" s="37" t="str">
        <f aca="false">IF(ISNUMBER(O456),IF(N456&gt;0,O456/N456,""),"")</f>
        <v/>
      </c>
      <c r="Q456" s="30"/>
    </row>
    <row r="457" customFormat="false" ht="15" hidden="false" customHeight="false" outlineLevel="0" collapsed="false">
      <c r="A457" s="29"/>
      <c r="B457" s="30"/>
      <c r="C457" s="30"/>
      <c r="D457" s="31"/>
      <c r="E457" s="31"/>
      <c r="F457" s="31"/>
      <c r="G457" s="32"/>
      <c r="H457" s="33"/>
      <c r="I457" s="39"/>
      <c r="J457" s="34" t="str">
        <f aca="false">IF(H457="","",IF(I457="No","Do not trade",IF(H457&gt;='Example Checklist'!$B$14,"Pass","Below min")))</f>
        <v/>
      </c>
      <c r="K457" s="39"/>
      <c r="L457" s="31"/>
      <c r="M457" s="35"/>
      <c r="N457" s="36" t="str">
        <f aca="false">IF(AND(ISNUMBER(D457),ISNUMBER(E457),ISNUMBER(G457)),G457*ABS(D457-E457),"")</f>
        <v/>
      </c>
      <c r="O457" s="36" t="str">
        <f aca="false">IF(AND(K457="Yes",ISNUMBER(L457),ISNUMBER(N457)),(L457-D457)*SIGN(D457-E457)*G457-N(M457),"")</f>
        <v/>
      </c>
      <c r="P457" s="37" t="str">
        <f aca="false">IF(ISNUMBER(O457),IF(N457&gt;0,O457/N457,""),"")</f>
        <v/>
      </c>
      <c r="Q457" s="30"/>
    </row>
    <row r="458" customFormat="false" ht="15" hidden="false" customHeight="false" outlineLevel="0" collapsed="false">
      <c r="A458" s="29"/>
      <c r="B458" s="30"/>
      <c r="C458" s="30"/>
      <c r="D458" s="31"/>
      <c r="E458" s="31"/>
      <c r="F458" s="31"/>
      <c r="G458" s="32"/>
      <c r="H458" s="33"/>
      <c r="I458" s="39"/>
      <c r="J458" s="34" t="str">
        <f aca="false">IF(H458="","",IF(I458="No","Do not trade",IF(H458&gt;='Example Checklist'!$B$14,"Pass","Below min")))</f>
        <v/>
      </c>
      <c r="K458" s="39"/>
      <c r="L458" s="31"/>
      <c r="M458" s="35"/>
      <c r="N458" s="36" t="str">
        <f aca="false">IF(AND(ISNUMBER(D458),ISNUMBER(E458),ISNUMBER(G458)),G458*ABS(D458-E458),"")</f>
        <v/>
      </c>
      <c r="O458" s="36" t="str">
        <f aca="false">IF(AND(K458="Yes",ISNUMBER(L458),ISNUMBER(N458)),(L458-D458)*SIGN(D458-E458)*G458-N(M458),"")</f>
        <v/>
      </c>
      <c r="P458" s="37" t="str">
        <f aca="false">IF(ISNUMBER(O458),IF(N458&gt;0,O458/N458,""),"")</f>
        <v/>
      </c>
      <c r="Q458" s="30"/>
    </row>
    <row r="459" customFormat="false" ht="15" hidden="false" customHeight="false" outlineLevel="0" collapsed="false">
      <c r="A459" s="29"/>
      <c r="B459" s="30"/>
      <c r="C459" s="30"/>
      <c r="D459" s="31"/>
      <c r="E459" s="31"/>
      <c r="F459" s="31"/>
      <c r="G459" s="32"/>
      <c r="H459" s="33"/>
      <c r="I459" s="39"/>
      <c r="J459" s="34" t="str">
        <f aca="false">IF(H459="","",IF(I459="No","Do not trade",IF(H459&gt;='Example Checklist'!$B$14,"Pass","Below min")))</f>
        <v/>
      </c>
      <c r="K459" s="39"/>
      <c r="L459" s="31"/>
      <c r="M459" s="35"/>
      <c r="N459" s="36" t="str">
        <f aca="false">IF(AND(ISNUMBER(D459),ISNUMBER(E459),ISNUMBER(G459)),G459*ABS(D459-E459),"")</f>
        <v/>
      </c>
      <c r="O459" s="36" t="str">
        <f aca="false">IF(AND(K459="Yes",ISNUMBER(L459),ISNUMBER(N459)),(L459-D459)*SIGN(D459-E459)*G459-N(M459),"")</f>
        <v/>
      </c>
      <c r="P459" s="37" t="str">
        <f aca="false">IF(ISNUMBER(O459),IF(N459&gt;0,O459/N459,""),"")</f>
        <v/>
      </c>
      <c r="Q459" s="30"/>
    </row>
    <row r="460" customFormat="false" ht="15" hidden="false" customHeight="false" outlineLevel="0" collapsed="false">
      <c r="A460" s="29"/>
      <c r="B460" s="30"/>
      <c r="C460" s="30"/>
      <c r="D460" s="31"/>
      <c r="E460" s="31"/>
      <c r="F460" s="31"/>
      <c r="G460" s="32"/>
      <c r="H460" s="33"/>
      <c r="I460" s="39"/>
      <c r="J460" s="34" t="str">
        <f aca="false">IF(H460="","",IF(I460="No","Do not trade",IF(H460&gt;='Example Checklist'!$B$14,"Pass","Below min")))</f>
        <v/>
      </c>
      <c r="K460" s="39"/>
      <c r="L460" s="31"/>
      <c r="M460" s="35"/>
      <c r="N460" s="36" t="str">
        <f aca="false">IF(AND(ISNUMBER(D460),ISNUMBER(E460),ISNUMBER(G460)),G460*ABS(D460-E460),"")</f>
        <v/>
      </c>
      <c r="O460" s="36" t="str">
        <f aca="false">IF(AND(K460="Yes",ISNUMBER(L460),ISNUMBER(N460)),(L460-D460)*SIGN(D460-E460)*G460-N(M460),"")</f>
        <v/>
      </c>
      <c r="P460" s="37" t="str">
        <f aca="false">IF(ISNUMBER(O460),IF(N460&gt;0,O460/N460,""),"")</f>
        <v/>
      </c>
      <c r="Q460" s="30"/>
    </row>
    <row r="461" customFormat="false" ht="15" hidden="false" customHeight="false" outlineLevel="0" collapsed="false">
      <c r="A461" s="29"/>
      <c r="B461" s="30"/>
      <c r="C461" s="30"/>
      <c r="D461" s="31"/>
      <c r="E461" s="31"/>
      <c r="F461" s="31"/>
      <c r="G461" s="32"/>
      <c r="H461" s="33"/>
      <c r="I461" s="39"/>
      <c r="J461" s="34" t="str">
        <f aca="false">IF(H461="","",IF(I461="No","Do not trade",IF(H461&gt;='Example Checklist'!$B$14,"Pass","Below min")))</f>
        <v/>
      </c>
      <c r="K461" s="39"/>
      <c r="L461" s="31"/>
      <c r="M461" s="35"/>
      <c r="N461" s="36" t="str">
        <f aca="false">IF(AND(ISNUMBER(D461),ISNUMBER(E461),ISNUMBER(G461)),G461*ABS(D461-E461),"")</f>
        <v/>
      </c>
      <c r="O461" s="36" t="str">
        <f aca="false">IF(AND(K461="Yes",ISNUMBER(L461),ISNUMBER(N461)),(L461-D461)*SIGN(D461-E461)*G461-N(M461),"")</f>
        <v/>
      </c>
      <c r="P461" s="37" t="str">
        <f aca="false">IF(ISNUMBER(O461),IF(N461&gt;0,O461/N461,""),"")</f>
        <v/>
      </c>
      <c r="Q461" s="30"/>
    </row>
    <row r="462" customFormat="false" ht="15" hidden="false" customHeight="false" outlineLevel="0" collapsed="false">
      <c r="A462" s="29"/>
      <c r="B462" s="30"/>
      <c r="C462" s="30"/>
      <c r="D462" s="31"/>
      <c r="E462" s="31"/>
      <c r="F462" s="31"/>
      <c r="G462" s="32"/>
      <c r="H462" s="33"/>
      <c r="I462" s="39"/>
      <c r="J462" s="34" t="str">
        <f aca="false">IF(H462="","",IF(I462="No","Do not trade",IF(H462&gt;='Example Checklist'!$B$14,"Pass","Below min")))</f>
        <v/>
      </c>
      <c r="K462" s="39"/>
      <c r="L462" s="31"/>
      <c r="M462" s="35"/>
      <c r="N462" s="36" t="str">
        <f aca="false">IF(AND(ISNUMBER(D462),ISNUMBER(E462),ISNUMBER(G462)),G462*ABS(D462-E462),"")</f>
        <v/>
      </c>
      <c r="O462" s="36" t="str">
        <f aca="false">IF(AND(K462="Yes",ISNUMBER(L462),ISNUMBER(N462)),(L462-D462)*SIGN(D462-E462)*G462-N(M462),"")</f>
        <v/>
      </c>
      <c r="P462" s="37" t="str">
        <f aca="false">IF(ISNUMBER(O462),IF(N462&gt;0,O462/N462,""),"")</f>
        <v/>
      </c>
      <c r="Q462" s="30"/>
    </row>
    <row r="463" customFormat="false" ht="15" hidden="false" customHeight="false" outlineLevel="0" collapsed="false">
      <c r="A463" s="29"/>
      <c r="B463" s="30"/>
      <c r="C463" s="30"/>
      <c r="D463" s="31"/>
      <c r="E463" s="31"/>
      <c r="F463" s="31"/>
      <c r="G463" s="32"/>
      <c r="H463" s="33"/>
      <c r="I463" s="39"/>
      <c r="J463" s="34" t="str">
        <f aca="false">IF(H463="","",IF(I463="No","Do not trade",IF(H463&gt;='Example Checklist'!$B$14,"Pass","Below min")))</f>
        <v/>
      </c>
      <c r="K463" s="39"/>
      <c r="L463" s="31"/>
      <c r="M463" s="35"/>
      <c r="N463" s="36" t="str">
        <f aca="false">IF(AND(ISNUMBER(D463),ISNUMBER(E463),ISNUMBER(G463)),G463*ABS(D463-E463),"")</f>
        <v/>
      </c>
      <c r="O463" s="36" t="str">
        <f aca="false">IF(AND(K463="Yes",ISNUMBER(L463),ISNUMBER(N463)),(L463-D463)*SIGN(D463-E463)*G463-N(M463),"")</f>
        <v/>
      </c>
      <c r="P463" s="37" t="str">
        <f aca="false">IF(ISNUMBER(O463),IF(N463&gt;0,O463/N463,""),"")</f>
        <v/>
      </c>
      <c r="Q463" s="30"/>
    </row>
    <row r="464" customFormat="false" ht="15" hidden="false" customHeight="false" outlineLevel="0" collapsed="false">
      <c r="A464" s="29"/>
      <c r="B464" s="30"/>
      <c r="C464" s="30"/>
      <c r="D464" s="31"/>
      <c r="E464" s="31"/>
      <c r="F464" s="31"/>
      <c r="G464" s="32"/>
      <c r="H464" s="33"/>
      <c r="I464" s="39"/>
      <c r="J464" s="34" t="str">
        <f aca="false">IF(H464="","",IF(I464="No","Do not trade",IF(H464&gt;='Example Checklist'!$B$14,"Pass","Below min")))</f>
        <v/>
      </c>
      <c r="K464" s="39"/>
      <c r="L464" s="31"/>
      <c r="M464" s="35"/>
      <c r="N464" s="36" t="str">
        <f aca="false">IF(AND(ISNUMBER(D464),ISNUMBER(E464),ISNUMBER(G464)),G464*ABS(D464-E464),"")</f>
        <v/>
      </c>
      <c r="O464" s="36" t="str">
        <f aca="false">IF(AND(K464="Yes",ISNUMBER(L464),ISNUMBER(N464)),(L464-D464)*SIGN(D464-E464)*G464-N(M464),"")</f>
        <v/>
      </c>
      <c r="P464" s="37" t="str">
        <f aca="false">IF(ISNUMBER(O464),IF(N464&gt;0,O464/N464,""),"")</f>
        <v/>
      </c>
      <c r="Q464" s="30"/>
    </row>
    <row r="465" customFormat="false" ht="15" hidden="false" customHeight="false" outlineLevel="0" collapsed="false">
      <c r="A465" s="29"/>
      <c r="B465" s="30"/>
      <c r="C465" s="30"/>
      <c r="D465" s="31"/>
      <c r="E465" s="31"/>
      <c r="F465" s="31"/>
      <c r="G465" s="32"/>
      <c r="H465" s="33"/>
      <c r="I465" s="39"/>
      <c r="J465" s="34" t="str">
        <f aca="false">IF(H465="","",IF(I465="No","Do not trade",IF(H465&gt;='Example Checklist'!$B$14,"Pass","Below min")))</f>
        <v/>
      </c>
      <c r="K465" s="39"/>
      <c r="L465" s="31"/>
      <c r="M465" s="35"/>
      <c r="N465" s="36" t="str">
        <f aca="false">IF(AND(ISNUMBER(D465),ISNUMBER(E465),ISNUMBER(G465)),G465*ABS(D465-E465),"")</f>
        <v/>
      </c>
      <c r="O465" s="36" t="str">
        <f aca="false">IF(AND(K465="Yes",ISNUMBER(L465),ISNUMBER(N465)),(L465-D465)*SIGN(D465-E465)*G465-N(M465),"")</f>
        <v/>
      </c>
      <c r="P465" s="37" t="str">
        <f aca="false">IF(ISNUMBER(O465),IF(N465&gt;0,O465/N465,""),"")</f>
        <v/>
      </c>
      <c r="Q465" s="30"/>
    </row>
    <row r="466" customFormat="false" ht="15" hidden="false" customHeight="false" outlineLevel="0" collapsed="false">
      <c r="A466" s="29"/>
      <c r="B466" s="30"/>
      <c r="C466" s="30"/>
      <c r="D466" s="31"/>
      <c r="E466" s="31"/>
      <c r="F466" s="31"/>
      <c r="G466" s="32"/>
      <c r="H466" s="33"/>
      <c r="I466" s="39"/>
      <c r="J466" s="34" t="str">
        <f aca="false">IF(H466="","",IF(I466="No","Do not trade",IF(H466&gt;='Example Checklist'!$B$14,"Pass","Below min")))</f>
        <v/>
      </c>
      <c r="K466" s="39"/>
      <c r="L466" s="31"/>
      <c r="M466" s="35"/>
      <c r="N466" s="36" t="str">
        <f aca="false">IF(AND(ISNUMBER(D466),ISNUMBER(E466),ISNUMBER(G466)),G466*ABS(D466-E466),"")</f>
        <v/>
      </c>
      <c r="O466" s="36" t="str">
        <f aca="false">IF(AND(K466="Yes",ISNUMBER(L466),ISNUMBER(N466)),(L466-D466)*SIGN(D466-E466)*G466-N(M466),"")</f>
        <v/>
      </c>
      <c r="P466" s="37" t="str">
        <f aca="false">IF(ISNUMBER(O466),IF(N466&gt;0,O466/N466,""),"")</f>
        <v/>
      </c>
      <c r="Q466" s="30"/>
    </row>
    <row r="467" customFormat="false" ht="15" hidden="false" customHeight="false" outlineLevel="0" collapsed="false">
      <c r="A467" s="29"/>
      <c r="B467" s="30"/>
      <c r="C467" s="30"/>
      <c r="D467" s="31"/>
      <c r="E467" s="31"/>
      <c r="F467" s="31"/>
      <c r="G467" s="32"/>
      <c r="H467" s="33"/>
      <c r="I467" s="39"/>
      <c r="J467" s="34" t="str">
        <f aca="false">IF(H467="","",IF(I467="No","Do not trade",IF(H467&gt;='Example Checklist'!$B$14,"Pass","Below min")))</f>
        <v/>
      </c>
      <c r="K467" s="39"/>
      <c r="L467" s="31"/>
      <c r="M467" s="35"/>
      <c r="N467" s="36" t="str">
        <f aca="false">IF(AND(ISNUMBER(D467),ISNUMBER(E467),ISNUMBER(G467)),G467*ABS(D467-E467),"")</f>
        <v/>
      </c>
      <c r="O467" s="36" t="str">
        <f aca="false">IF(AND(K467="Yes",ISNUMBER(L467),ISNUMBER(N467)),(L467-D467)*SIGN(D467-E467)*G467-N(M467),"")</f>
        <v/>
      </c>
      <c r="P467" s="37" t="str">
        <f aca="false">IF(ISNUMBER(O467),IF(N467&gt;0,O467/N467,""),"")</f>
        <v/>
      </c>
      <c r="Q467" s="30"/>
    </row>
    <row r="468" customFormat="false" ht="15" hidden="false" customHeight="false" outlineLevel="0" collapsed="false">
      <c r="A468" s="29"/>
      <c r="B468" s="30"/>
      <c r="C468" s="30"/>
      <c r="D468" s="31"/>
      <c r="E468" s="31"/>
      <c r="F468" s="31"/>
      <c r="G468" s="32"/>
      <c r="H468" s="33"/>
      <c r="I468" s="39"/>
      <c r="J468" s="34" t="str">
        <f aca="false">IF(H468="","",IF(I468="No","Do not trade",IF(H468&gt;='Example Checklist'!$B$14,"Pass","Below min")))</f>
        <v/>
      </c>
      <c r="K468" s="39"/>
      <c r="L468" s="31"/>
      <c r="M468" s="35"/>
      <c r="N468" s="36" t="str">
        <f aca="false">IF(AND(ISNUMBER(D468),ISNUMBER(E468),ISNUMBER(G468)),G468*ABS(D468-E468),"")</f>
        <v/>
      </c>
      <c r="O468" s="36" t="str">
        <f aca="false">IF(AND(K468="Yes",ISNUMBER(L468),ISNUMBER(N468)),(L468-D468)*SIGN(D468-E468)*G468-N(M468),"")</f>
        <v/>
      </c>
      <c r="P468" s="37" t="str">
        <f aca="false">IF(ISNUMBER(O468),IF(N468&gt;0,O468/N468,""),"")</f>
        <v/>
      </c>
      <c r="Q468" s="30"/>
    </row>
    <row r="469" customFormat="false" ht="15" hidden="false" customHeight="false" outlineLevel="0" collapsed="false">
      <c r="A469" s="29"/>
      <c r="B469" s="30"/>
      <c r="C469" s="30"/>
      <c r="D469" s="31"/>
      <c r="E469" s="31"/>
      <c r="F469" s="31"/>
      <c r="G469" s="32"/>
      <c r="H469" s="33"/>
      <c r="I469" s="39"/>
      <c r="J469" s="34" t="str">
        <f aca="false">IF(H469="","",IF(I469="No","Do not trade",IF(H469&gt;='Example Checklist'!$B$14,"Pass","Below min")))</f>
        <v/>
      </c>
      <c r="K469" s="39"/>
      <c r="L469" s="31"/>
      <c r="M469" s="35"/>
      <c r="N469" s="36" t="str">
        <f aca="false">IF(AND(ISNUMBER(D469),ISNUMBER(E469),ISNUMBER(G469)),G469*ABS(D469-E469),"")</f>
        <v/>
      </c>
      <c r="O469" s="36" t="str">
        <f aca="false">IF(AND(K469="Yes",ISNUMBER(L469),ISNUMBER(N469)),(L469-D469)*SIGN(D469-E469)*G469-N(M469),"")</f>
        <v/>
      </c>
      <c r="P469" s="37" t="str">
        <f aca="false">IF(ISNUMBER(O469),IF(N469&gt;0,O469/N469,""),"")</f>
        <v/>
      </c>
      <c r="Q469" s="30"/>
    </row>
    <row r="470" customFormat="false" ht="15" hidden="false" customHeight="false" outlineLevel="0" collapsed="false">
      <c r="A470" s="29"/>
      <c r="B470" s="30"/>
      <c r="C470" s="30"/>
      <c r="D470" s="31"/>
      <c r="E470" s="31"/>
      <c r="F470" s="31"/>
      <c r="G470" s="32"/>
      <c r="H470" s="33"/>
      <c r="I470" s="39"/>
      <c r="J470" s="34" t="str">
        <f aca="false">IF(H470="","",IF(I470="No","Do not trade",IF(H470&gt;='Example Checklist'!$B$14,"Pass","Below min")))</f>
        <v/>
      </c>
      <c r="K470" s="39"/>
      <c r="L470" s="31"/>
      <c r="M470" s="35"/>
      <c r="N470" s="36" t="str">
        <f aca="false">IF(AND(ISNUMBER(D470),ISNUMBER(E470),ISNUMBER(G470)),G470*ABS(D470-E470),"")</f>
        <v/>
      </c>
      <c r="O470" s="36" t="str">
        <f aca="false">IF(AND(K470="Yes",ISNUMBER(L470),ISNUMBER(N470)),(L470-D470)*SIGN(D470-E470)*G470-N(M470),"")</f>
        <v/>
      </c>
      <c r="P470" s="37" t="str">
        <f aca="false">IF(ISNUMBER(O470),IF(N470&gt;0,O470/N470,""),"")</f>
        <v/>
      </c>
      <c r="Q470" s="30"/>
    </row>
    <row r="471" customFormat="false" ht="15" hidden="false" customHeight="false" outlineLevel="0" collapsed="false">
      <c r="A471" s="29"/>
      <c r="B471" s="30"/>
      <c r="C471" s="30"/>
      <c r="D471" s="31"/>
      <c r="E471" s="31"/>
      <c r="F471" s="31"/>
      <c r="G471" s="32"/>
      <c r="H471" s="33"/>
      <c r="I471" s="39"/>
      <c r="J471" s="34" t="str">
        <f aca="false">IF(H471="","",IF(I471="No","Do not trade",IF(H471&gt;='Example Checklist'!$B$14,"Pass","Below min")))</f>
        <v/>
      </c>
      <c r="K471" s="39"/>
      <c r="L471" s="31"/>
      <c r="M471" s="35"/>
      <c r="N471" s="36" t="str">
        <f aca="false">IF(AND(ISNUMBER(D471),ISNUMBER(E471),ISNUMBER(G471)),G471*ABS(D471-E471),"")</f>
        <v/>
      </c>
      <c r="O471" s="36" t="str">
        <f aca="false">IF(AND(K471="Yes",ISNUMBER(L471),ISNUMBER(N471)),(L471-D471)*SIGN(D471-E471)*G471-N(M471),"")</f>
        <v/>
      </c>
      <c r="P471" s="37" t="str">
        <f aca="false">IF(ISNUMBER(O471),IF(N471&gt;0,O471/N471,""),"")</f>
        <v/>
      </c>
      <c r="Q471" s="30"/>
    </row>
    <row r="472" customFormat="false" ht="15" hidden="false" customHeight="false" outlineLevel="0" collapsed="false">
      <c r="A472" s="29"/>
      <c r="B472" s="30"/>
      <c r="C472" s="30"/>
      <c r="D472" s="31"/>
      <c r="E472" s="31"/>
      <c r="F472" s="31"/>
      <c r="G472" s="32"/>
      <c r="H472" s="33"/>
      <c r="I472" s="39"/>
      <c r="J472" s="34" t="str">
        <f aca="false">IF(H472="","",IF(I472="No","Do not trade",IF(H472&gt;='Example Checklist'!$B$14,"Pass","Below min")))</f>
        <v/>
      </c>
      <c r="K472" s="39"/>
      <c r="L472" s="31"/>
      <c r="M472" s="35"/>
      <c r="N472" s="36" t="str">
        <f aca="false">IF(AND(ISNUMBER(D472),ISNUMBER(E472),ISNUMBER(G472)),G472*ABS(D472-E472),"")</f>
        <v/>
      </c>
      <c r="O472" s="36" t="str">
        <f aca="false">IF(AND(K472="Yes",ISNUMBER(L472),ISNUMBER(N472)),(L472-D472)*SIGN(D472-E472)*G472-N(M472),"")</f>
        <v/>
      </c>
      <c r="P472" s="37" t="str">
        <f aca="false">IF(ISNUMBER(O472),IF(N472&gt;0,O472/N472,""),"")</f>
        <v/>
      </c>
      <c r="Q472" s="30"/>
    </row>
    <row r="473" customFormat="false" ht="15" hidden="false" customHeight="false" outlineLevel="0" collapsed="false">
      <c r="A473" s="29"/>
      <c r="B473" s="30"/>
      <c r="C473" s="30"/>
      <c r="D473" s="31"/>
      <c r="E473" s="31"/>
      <c r="F473" s="31"/>
      <c r="G473" s="32"/>
      <c r="H473" s="33"/>
      <c r="I473" s="39"/>
      <c r="J473" s="34" t="str">
        <f aca="false">IF(H473="","",IF(I473="No","Do not trade",IF(H473&gt;='Example Checklist'!$B$14,"Pass","Below min")))</f>
        <v/>
      </c>
      <c r="K473" s="39"/>
      <c r="L473" s="31"/>
      <c r="M473" s="35"/>
      <c r="N473" s="36" t="str">
        <f aca="false">IF(AND(ISNUMBER(D473),ISNUMBER(E473),ISNUMBER(G473)),G473*ABS(D473-E473),"")</f>
        <v/>
      </c>
      <c r="O473" s="36" t="str">
        <f aca="false">IF(AND(K473="Yes",ISNUMBER(L473),ISNUMBER(N473)),(L473-D473)*SIGN(D473-E473)*G473-N(M473),"")</f>
        <v/>
      </c>
      <c r="P473" s="37" t="str">
        <f aca="false">IF(ISNUMBER(O473),IF(N473&gt;0,O473/N473,""),"")</f>
        <v/>
      </c>
      <c r="Q473" s="30"/>
    </row>
    <row r="474" customFormat="false" ht="15" hidden="false" customHeight="false" outlineLevel="0" collapsed="false">
      <c r="A474" s="29"/>
      <c r="B474" s="30"/>
      <c r="C474" s="30"/>
      <c r="D474" s="31"/>
      <c r="E474" s="31"/>
      <c r="F474" s="31"/>
      <c r="G474" s="32"/>
      <c r="H474" s="33"/>
      <c r="I474" s="39"/>
      <c r="J474" s="34" t="str">
        <f aca="false">IF(H474="","",IF(I474="No","Do not trade",IF(H474&gt;='Example Checklist'!$B$14,"Pass","Below min")))</f>
        <v/>
      </c>
      <c r="K474" s="39"/>
      <c r="L474" s="31"/>
      <c r="M474" s="35"/>
      <c r="N474" s="36" t="str">
        <f aca="false">IF(AND(ISNUMBER(D474),ISNUMBER(E474),ISNUMBER(G474)),G474*ABS(D474-E474),"")</f>
        <v/>
      </c>
      <c r="O474" s="36" t="str">
        <f aca="false">IF(AND(K474="Yes",ISNUMBER(L474),ISNUMBER(N474)),(L474-D474)*SIGN(D474-E474)*G474-N(M474),"")</f>
        <v/>
      </c>
      <c r="P474" s="37" t="str">
        <f aca="false">IF(ISNUMBER(O474),IF(N474&gt;0,O474/N474,""),"")</f>
        <v/>
      </c>
      <c r="Q474" s="30"/>
    </row>
    <row r="475" customFormat="false" ht="15" hidden="false" customHeight="false" outlineLevel="0" collapsed="false">
      <c r="A475" s="29"/>
      <c r="B475" s="30"/>
      <c r="C475" s="30"/>
      <c r="D475" s="31"/>
      <c r="E475" s="31"/>
      <c r="F475" s="31"/>
      <c r="G475" s="32"/>
      <c r="H475" s="33"/>
      <c r="I475" s="39"/>
      <c r="J475" s="34" t="str">
        <f aca="false">IF(H475="","",IF(I475="No","Do not trade",IF(H475&gt;='Example Checklist'!$B$14,"Pass","Below min")))</f>
        <v/>
      </c>
      <c r="K475" s="39"/>
      <c r="L475" s="31"/>
      <c r="M475" s="35"/>
      <c r="N475" s="36" t="str">
        <f aca="false">IF(AND(ISNUMBER(D475),ISNUMBER(E475),ISNUMBER(G475)),G475*ABS(D475-E475),"")</f>
        <v/>
      </c>
      <c r="O475" s="36" t="str">
        <f aca="false">IF(AND(K475="Yes",ISNUMBER(L475),ISNUMBER(N475)),(L475-D475)*SIGN(D475-E475)*G475-N(M475),"")</f>
        <v/>
      </c>
      <c r="P475" s="37" t="str">
        <f aca="false">IF(ISNUMBER(O475),IF(N475&gt;0,O475/N475,""),"")</f>
        <v/>
      </c>
      <c r="Q475" s="30"/>
    </row>
    <row r="476" customFormat="false" ht="15" hidden="false" customHeight="false" outlineLevel="0" collapsed="false">
      <c r="A476" s="29"/>
      <c r="B476" s="30"/>
      <c r="C476" s="30"/>
      <c r="D476" s="31"/>
      <c r="E476" s="31"/>
      <c r="F476" s="31"/>
      <c r="G476" s="32"/>
      <c r="H476" s="33"/>
      <c r="I476" s="39"/>
      <c r="J476" s="34" t="str">
        <f aca="false">IF(H476="","",IF(I476="No","Do not trade",IF(H476&gt;='Example Checklist'!$B$14,"Pass","Below min")))</f>
        <v/>
      </c>
      <c r="K476" s="39"/>
      <c r="L476" s="31"/>
      <c r="M476" s="35"/>
      <c r="N476" s="36" t="str">
        <f aca="false">IF(AND(ISNUMBER(D476),ISNUMBER(E476),ISNUMBER(G476)),G476*ABS(D476-E476),"")</f>
        <v/>
      </c>
      <c r="O476" s="36" t="str">
        <f aca="false">IF(AND(K476="Yes",ISNUMBER(L476),ISNUMBER(N476)),(L476-D476)*SIGN(D476-E476)*G476-N(M476),"")</f>
        <v/>
      </c>
      <c r="P476" s="37" t="str">
        <f aca="false">IF(ISNUMBER(O476),IF(N476&gt;0,O476/N476,""),"")</f>
        <v/>
      </c>
      <c r="Q476" s="30"/>
    </row>
    <row r="477" customFormat="false" ht="15" hidden="false" customHeight="false" outlineLevel="0" collapsed="false">
      <c r="A477" s="29"/>
      <c r="B477" s="30"/>
      <c r="C477" s="30"/>
      <c r="D477" s="31"/>
      <c r="E477" s="31"/>
      <c r="F477" s="31"/>
      <c r="G477" s="32"/>
      <c r="H477" s="33"/>
      <c r="I477" s="39"/>
      <c r="J477" s="34" t="str">
        <f aca="false">IF(H477="","",IF(I477="No","Do not trade",IF(H477&gt;='Example Checklist'!$B$14,"Pass","Below min")))</f>
        <v/>
      </c>
      <c r="K477" s="39"/>
      <c r="L477" s="31"/>
      <c r="M477" s="35"/>
      <c r="N477" s="36" t="str">
        <f aca="false">IF(AND(ISNUMBER(D477),ISNUMBER(E477),ISNUMBER(G477)),G477*ABS(D477-E477),"")</f>
        <v/>
      </c>
      <c r="O477" s="36" t="str">
        <f aca="false">IF(AND(K477="Yes",ISNUMBER(L477),ISNUMBER(N477)),(L477-D477)*SIGN(D477-E477)*G477-N(M477),"")</f>
        <v/>
      </c>
      <c r="P477" s="37" t="str">
        <f aca="false">IF(ISNUMBER(O477),IF(N477&gt;0,O477/N477,""),"")</f>
        <v/>
      </c>
      <c r="Q477" s="30"/>
    </row>
    <row r="478" customFormat="false" ht="15" hidden="false" customHeight="false" outlineLevel="0" collapsed="false">
      <c r="A478" s="29"/>
      <c r="B478" s="30"/>
      <c r="C478" s="30"/>
      <c r="D478" s="31"/>
      <c r="E478" s="31"/>
      <c r="F478" s="31"/>
      <c r="G478" s="32"/>
      <c r="H478" s="33"/>
      <c r="I478" s="39"/>
      <c r="J478" s="34" t="str">
        <f aca="false">IF(H478="","",IF(I478="No","Do not trade",IF(H478&gt;='Example Checklist'!$B$14,"Pass","Below min")))</f>
        <v/>
      </c>
      <c r="K478" s="39"/>
      <c r="L478" s="31"/>
      <c r="M478" s="35"/>
      <c r="N478" s="36" t="str">
        <f aca="false">IF(AND(ISNUMBER(D478),ISNUMBER(E478),ISNUMBER(G478)),G478*ABS(D478-E478),"")</f>
        <v/>
      </c>
      <c r="O478" s="36" t="str">
        <f aca="false">IF(AND(K478="Yes",ISNUMBER(L478),ISNUMBER(N478)),(L478-D478)*SIGN(D478-E478)*G478-N(M478),"")</f>
        <v/>
      </c>
      <c r="P478" s="37" t="str">
        <f aca="false">IF(ISNUMBER(O478),IF(N478&gt;0,O478/N478,""),"")</f>
        <v/>
      </c>
      <c r="Q478" s="30"/>
    </row>
    <row r="479" customFormat="false" ht="15" hidden="false" customHeight="false" outlineLevel="0" collapsed="false">
      <c r="A479" s="29"/>
      <c r="B479" s="30"/>
      <c r="C479" s="30"/>
      <c r="D479" s="31"/>
      <c r="E479" s="31"/>
      <c r="F479" s="31"/>
      <c r="G479" s="32"/>
      <c r="H479" s="33"/>
      <c r="I479" s="39"/>
      <c r="J479" s="34" t="str">
        <f aca="false">IF(H479="","",IF(I479="No","Do not trade",IF(H479&gt;='Example Checklist'!$B$14,"Pass","Below min")))</f>
        <v/>
      </c>
      <c r="K479" s="39"/>
      <c r="L479" s="31"/>
      <c r="M479" s="35"/>
      <c r="N479" s="36" t="str">
        <f aca="false">IF(AND(ISNUMBER(D479),ISNUMBER(E479),ISNUMBER(G479)),G479*ABS(D479-E479),"")</f>
        <v/>
      </c>
      <c r="O479" s="36" t="str">
        <f aca="false">IF(AND(K479="Yes",ISNUMBER(L479),ISNUMBER(N479)),(L479-D479)*SIGN(D479-E479)*G479-N(M479),"")</f>
        <v/>
      </c>
      <c r="P479" s="37" t="str">
        <f aca="false">IF(ISNUMBER(O479),IF(N479&gt;0,O479/N479,""),"")</f>
        <v/>
      </c>
      <c r="Q479" s="30"/>
    </row>
    <row r="480" customFormat="false" ht="15" hidden="false" customHeight="false" outlineLevel="0" collapsed="false">
      <c r="A480" s="29"/>
      <c r="B480" s="30"/>
      <c r="C480" s="30"/>
      <c r="D480" s="31"/>
      <c r="E480" s="31"/>
      <c r="F480" s="31"/>
      <c r="G480" s="32"/>
      <c r="H480" s="33"/>
      <c r="I480" s="39"/>
      <c r="J480" s="34" t="str">
        <f aca="false">IF(H480="","",IF(I480="No","Do not trade",IF(H480&gt;='Example Checklist'!$B$14,"Pass","Below min")))</f>
        <v/>
      </c>
      <c r="K480" s="39"/>
      <c r="L480" s="31"/>
      <c r="M480" s="35"/>
      <c r="N480" s="36" t="str">
        <f aca="false">IF(AND(ISNUMBER(D480),ISNUMBER(E480),ISNUMBER(G480)),G480*ABS(D480-E480),"")</f>
        <v/>
      </c>
      <c r="O480" s="36" t="str">
        <f aca="false">IF(AND(K480="Yes",ISNUMBER(L480),ISNUMBER(N480)),(L480-D480)*SIGN(D480-E480)*G480-N(M480),"")</f>
        <v/>
      </c>
      <c r="P480" s="37" t="str">
        <f aca="false">IF(ISNUMBER(O480),IF(N480&gt;0,O480/N480,""),"")</f>
        <v/>
      </c>
      <c r="Q480" s="30"/>
    </row>
    <row r="481" customFormat="false" ht="15" hidden="false" customHeight="false" outlineLevel="0" collapsed="false">
      <c r="A481" s="29"/>
      <c r="B481" s="30"/>
      <c r="C481" s="30"/>
      <c r="D481" s="31"/>
      <c r="E481" s="31"/>
      <c r="F481" s="31"/>
      <c r="G481" s="32"/>
      <c r="H481" s="33"/>
      <c r="I481" s="39"/>
      <c r="J481" s="34" t="str">
        <f aca="false">IF(H481="","",IF(I481="No","Do not trade",IF(H481&gt;='Example Checklist'!$B$14,"Pass","Below min")))</f>
        <v/>
      </c>
      <c r="K481" s="39"/>
      <c r="L481" s="31"/>
      <c r="M481" s="35"/>
      <c r="N481" s="36" t="str">
        <f aca="false">IF(AND(ISNUMBER(D481),ISNUMBER(E481),ISNUMBER(G481)),G481*ABS(D481-E481),"")</f>
        <v/>
      </c>
      <c r="O481" s="36" t="str">
        <f aca="false">IF(AND(K481="Yes",ISNUMBER(L481),ISNUMBER(N481)),(L481-D481)*SIGN(D481-E481)*G481-N(M481),"")</f>
        <v/>
      </c>
      <c r="P481" s="37" t="str">
        <f aca="false">IF(ISNUMBER(O481),IF(N481&gt;0,O481/N481,""),"")</f>
        <v/>
      </c>
      <c r="Q481" s="30"/>
    </row>
    <row r="482" customFormat="false" ht="15" hidden="false" customHeight="false" outlineLevel="0" collapsed="false">
      <c r="A482" s="29"/>
      <c r="B482" s="30"/>
      <c r="C482" s="30"/>
      <c r="D482" s="31"/>
      <c r="E482" s="31"/>
      <c r="F482" s="31"/>
      <c r="G482" s="32"/>
      <c r="H482" s="33"/>
      <c r="I482" s="39"/>
      <c r="J482" s="34" t="str">
        <f aca="false">IF(H482="","",IF(I482="No","Do not trade",IF(H482&gt;='Example Checklist'!$B$14,"Pass","Below min")))</f>
        <v/>
      </c>
      <c r="K482" s="39"/>
      <c r="L482" s="31"/>
      <c r="M482" s="35"/>
      <c r="N482" s="36" t="str">
        <f aca="false">IF(AND(ISNUMBER(D482),ISNUMBER(E482),ISNUMBER(G482)),G482*ABS(D482-E482),"")</f>
        <v/>
      </c>
      <c r="O482" s="36" t="str">
        <f aca="false">IF(AND(K482="Yes",ISNUMBER(L482),ISNUMBER(N482)),(L482-D482)*SIGN(D482-E482)*G482-N(M482),"")</f>
        <v/>
      </c>
      <c r="P482" s="37" t="str">
        <f aca="false">IF(ISNUMBER(O482),IF(N482&gt;0,O482/N482,""),"")</f>
        <v/>
      </c>
      <c r="Q482" s="30"/>
    </row>
    <row r="483" customFormat="false" ht="15" hidden="false" customHeight="false" outlineLevel="0" collapsed="false">
      <c r="A483" s="29"/>
      <c r="B483" s="30"/>
      <c r="C483" s="30"/>
      <c r="D483" s="31"/>
      <c r="E483" s="31"/>
      <c r="F483" s="31"/>
      <c r="G483" s="32"/>
      <c r="H483" s="33"/>
      <c r="I483" s="39"/>
      <c r="J483" s="34" t="str">
        <f aca="false">IF(H483="","",IF(I483="No","Do not trade",IF(H483&gt;='Example Checklist'!$B$14,"Pass","Below min")))</f>
        <v/>
      </c>
      <c r="K483" s="39"/>
      <c r="L483" s="31"/>
      <c r="M483" s="35"/>
      <c r="N483" s="36" t="str">
        <f aca="false">IF(AND(ISNUMBER(D483),ISNUMBER(E483),ISNUMBER(G483)),G483*ABS(D483-E483),"")</f>
        <v/>
      </c>
      <c r="O483" s="36" t="str">
        <f aca="false">IF(AND(K483="Yes",ISNUMBER(L483),ISNUMBER(N483)),(L483-D483)*SIGN(D483-E483)*G483-N(M483),"")</f>
        <v/>
      </c>
      <c r="P483" s="37" t="str">
        <f aca="false">IF(ISNUMBER(O483),IF(N483&gt;0,O483/N483,""),"")</f>
        <v/>
      </c>
      <c r="Q483" s="30"/>
    </row>
    <row r="484" customFormat="false" ht="15" hidden="false" customHeight="false" outlineLevel="0" collapsed="false">
      <c r="A484" s="29"/>
      <c r="B484" s="30"/>
      <c r="C484" s="30"/>
      <c r="D484" s="31"/>
      <c r="E484" s="31"/>
      <c r="F484" s="31"/>
      <c r="G484" s="32"/>
      <c r="H484" s="33"/>
      <c r="I484" s="39"/>
      <c r="J484" s="34" t="str">
        <f aca="false">IF(H484="","",IF(I484="No","Do not trade",IF(H484&gt;='Example Checklist'!$B$14,"Pass","Below min")))</f>
        <v/>
      </c>
      <c r="K484" s="39"/>
      <c r="L484" s="31"/>
      <c r="M484" s="35"/>
      <c r="N484" s="36" t="str">
        <f aca="false">IF(AND(ISNUMBER(D484),ISNUMBER(E484),ISNUMBER(G484)),G484*ABS(D484-E484),"")</f>
        <v/>
      </c>
      <c r="O484" s="36" t="str">
        <f aca="false">IF(AND(K484="Yes",ISNUMBER(L484),ISNUMBER(N484)),(L484-D484)*SIGN(D484-E484)*G484-N(M484),"")</f>
        <v/>
      </c>
      <c r="P484" s="37" t="str">
        <f aca="false">IF(ISNUMBER(O484),IF(N484&gt;0,O484/N484,""),"")</f>
        <v/>
      </c>
      <c r="Q484" s="30"/>
    </row>
    <row r="485" customFormat="false" ht="15" hidden="false" customHeight="false" outlineLevel="0" collapsed="false">
      <c r="A485" s="29"/>
      <c r="B485" s="30"/>
      <c r="C485" s="30"/>
      <c r="D485" s="31"/>
      <c r="E485" s="31"/>
      <c r="F485" s="31"/>
      <c r="G485" s="32"/>
      <c r="H485" s="33"/>
      <c r="I485" s="39"/>
      <c r="J485" s="34" t="str">
        <f aca="false">IF(H485="","",IF(I485="No","Do not trade",IF(H485&gt;='Example Checklist'!$B$14,"Pass","Below min")))</f>
        <v/>
      </c>
      <c r="K485" s="39"/>
      <c r="L485" s="31"/>
      <c r="M485" s="35"/>
      <c r="N485" s="36" t="str">
        <f aca="false">IF(AND(ISNUMBER(D485),ISNUMBER(E485),ISNUMBER(G485)),G485*ABS(D485-E485),"")</f>
        <v/>
      </c>
      <c r="O485" s="36" t="str">
        <f aca="false">IF(AND(K485="Yes",ISNUMBER(L485),ISNUMBER(N485)),(L485-D485)*SIGN(D485-E485)*G485-N(M485),"")</f>
        <v/>
      </c>
      <c r="P485" s="37" t="str">
        <f aca="false">IF(ISNUMBER(O485),IF(N485&gt;0,O485/N485,""),"")</f>
        <v/>
      </c>
      <c r="Q485" s="30"/>
    </row>
    <row r="486" customFormat="false" ht="15" hidden="false" customHeight="false" outlineLevel="0" collapsed="false">
      <c r="A486" s="29"/>
      <c r="B486" s="30"/>
      <c r="C486" s="30"/>
      <c r="D486" s="31"/>
      <c r="E486" s="31"/>
      <c r="F486" s="31"/>
      <c r="G486" s="32"/>
      <c r="H486" s="33"/>
      <c r="I486" s="39"/>
      <c r="J486" s="34" t="str">
        <f aca="false">IF(H486="","",IF(I486="No","Do not trade",IF(H486&gt;='Example Checklist'!$B$14,"Pass","Below min")))</f>
        <v/>
      </c>
      <c r="K486" s="39"/>
      <c r="L486" s="31"/>
      <c r="M486" s="35"/>
      <c r="N486" s="36" t="str">
        <f aca="false">IF(AND(ISNUMBER(D486),ISNUMBER(E486),ISNUMBER(G486)),G486*ABS(D486-E486),"")</f>
        <v/>
      </c>
      <c r="O486" s="36" t="str">
        <f aca="false">IF(AND(K486="Yes",ISNUMBER(L486),ISNUMBER(N486)),(L486-D486)*SIGN(D486-E486)*G486-N(M486),"")</f>
        <v/>
      </c>
      <c r="P486" s="37" t="str">
        <f aca="false">IF(ISNUMBER(O486),IF(N486&gt;0,O486/N486,""),"")</f>
        <v/>
      </c>
      <c r="Q486" s="30"/>
    </row>
    <row r="487" customFormat="false" ht="15" hidden="false" customHeight="false" outlineLevel="0" collapsed="false">
      <c r="A487" s="29"/>
      <c r="B487" s="30"/>
      <c r="C487" s="30"/>
      <c r="D487" s="31"/>
      <c r="E487" s="31"/>
      <c r="F487" s="31"/>
      <c r="G487" s="32"/>
      <c r="H487" s="33"/>
      <c r="I487" s="39"/>
      <c r="J487" s="34" t="str">
        <f aca="false">IF(H487="","",IF(I487="No","Do not trade",IF(H487&gt;='Example Checklist'!$B$14,"Pass","Below min")))</f>
        <v/>
      </c>
      <c r="K487" s="39"/>
      <c r="L487" s="31"/>
      <c r="M487" s="35"/>
      <c r="N487" s="36" t="str">
        <f aca="false">IF(AND(ISNUMBER(D487),ISNUMBER(E487),ISNUMBER(G487)),G487*ABS(D487-E487),"")</f>
        <v/>
      </c>
      <c r="O487" s="36" t="str">
        <f aca="false">IF(AND(K487="Yes",ISNUMBER(L487),ISNUMBER(N487)),(L487-D487)*SIGN(D487-E487)*G487-N(M487),"")</f>
        <v/>
      </c>
      <c r="P487" s="37" t="str">
        <f aca="false">IF(ISNUMBER(O487),IF(N487&gt;0,O487/N487,""),"")</f>
        <v/>
      </c>
      <c r="Q487" s="30"/>
    </row>
    <row r="488" customFormat="false" ht="15" hidden="false" customHeight="false" outlineLevel="0" collapsed="false">
      <c r="A488" s="29"/>
      <c r="B488" s="30"/>
      <c r="C488" s="30"/>
      <c r="D488" s="31"/>
      <c r="E488" s="31"/>
      <c r="F488" s="31"/>
      <c r="G488" s="32"/>
      <c r="H488" s="33"/>
      <c r="I488" s="39"/>
      <c r="J488" s="34" t="str">
        <f aca="false">IF(H488="","",IF(I488="No","Do not trade",IF(H488&gt;='Example Checklist'!$B$14,"Pass","Below min")))</f>
        <v/>
      </c>
      <c r="K488" s="39"/>
      <c r="L488" s="31"/>
      <c r="M488" s="35"/>
      <c r="N488" s="36" t="str">
        <f aca="false">IF(AND(ISNUMBER(D488),ISNUMBER(E488),ISNUMBER(G488)),G488*ABS(D488-E488),"")</f>
        <v/>
      </c>
      <c r="O488" s="36" t="str">
        <f aca="false">IF(AND(K488="Yes",ISNUMBER(L488),ISNUMBER(N488)),(L488-D488)*SIGN(D488-E488)*G488-N(M488),"")</f>
        <v/>
      </c>
      <c r="P488" s="37" t="str">
        <f aca="false">IF(ISNUMBER(O488),IF(N488&gt;0,O488/N488,""),"")</f>
        <v/>
      </c>
      <c r="Q488" s="30"/>
    </row>
    <row r="489" customFormat="false" ht="15" hidden="false" customHeight="false" outlineLevel="0" collapsed="false">
      <c r="A489" s="29"/>
      <c r="B489" s="30"/>
      <c r="C489" s="30"/>
      <c r="D489" s="31"/>
      <c r="E489" s="31"/>
      <c r="F489" s="31"/>
      <c r="G489" s="32"/>
      <c r="H489" s="33"/>
      <c r="I489" s="39"/>
      <c r="J489" s="34" t="str">
        <f aca="false">IF(H489="","",IF(I489="No","Do not trade",IF(H489&gt;='Example Checklist'!$B$14,"Pass","Below min")))</f>
        <v/>
      </c>
      <c r="K489" s="39"/>
      <c r="L489" s="31"/>
      <c r="M489" s="35"/>
      <c r="N489" s="36" t="str">
        <f aca="false">IF(AND(ISNUMBER(D489),ISNUMBER(E489),ISNUMBER(G489)),G489*ABS(D489-E489),"")</f>
        <v/>
      </c>
      <c r="O489" s="36" t="str">
        <f aca="false">IF(AND(K489="Yes",ISNUMBER(L489),ISNUMBER(N489)),(L489-D489)*SIGN(D489-E489)*G489-N(M489),"")</f>
        <v/>
      </c>
      <c r="P489" s="37" t="str">
        <f aca="false">IF(ISNUMBER(O489),IF(N489&gt;0,O489/N489,""),"")</f>
        <v/>
      </c>
      <c r="Q489" s="30"/>
    </row>
    <row r="490" customFormat="false" ht="15" hidden="false" customHeight="false" outlineLevel="0" collapsed="false">
      <c r="A490" s="29"/>
      <c r="B490" s="30"/>
      <c r="C490" s="30"/>
      <c r="D490" s="31"/>
      <c r="E490" s="31"/>
      <c r="F490" s="31"/>
      <c r="G490" s="32"/>
      <c r="H490" s="33"/>
      <c r="I490" s="39"/>
      <c r="J490" s="34" t="str">
        <f aca="false">IF(H490="","",IF(I490="No","Do not trade",IF(H490&gt;='Example Checklist'!$B$14,"Pass","Below min")))</f>
        <v/>
      </c>
      <c r="K490" s="39"/>
      <c r="L490" s="31"/>
      <c r="M490" s="35"/>
      <c r="N490" s="36" t="str">
        <f aca="false">IF(AND(ISNUMBER(D490),ISNUMBER(E490),ISNUMBER(G490)),G490*ABS(D490-E490),"")</f>
        <v/>
      </c>
      <c r="O490" s="36" t="str">
        <f aca="false">IF(AND(K490="Yes",ISNUMBER(L490),ISNUMBER(N490)),(L490-D490)*SIGN(D490-E490)*G490-N(M490),"")</f>
        <v/>
      </c>
      <c r="P490" s="37" t="str">
        <f aca="false">IF(ISNUMBER(O490),IF(N490&gt;0,O490/N490,""),"")</f>
        <v/>
      </c>
      <c r="Q490" s="30"/>
    </row>
    <row r="491" customFormat="false" ht="15" hidden="false" customHeight="false" outlineLevel="0" collapsed="false">
      <c r="A491" s="29"/>
      <c r="B491" s="30"/>
      <c r="C491" s="30"/>
      <c r="D491" s="31"/>
      <c r="E491" s="31"/>
      <c r="F491" s="31"/>
      <c r="G491" s="32"/>
      <c r="H491" s="33"/>
      <c r="I491" s="39"/>
      <c r="J491" s="34" t="str">
        <f aca="false">IF(H491="","",IF(I491="No","Do not trade",IF(H491&gt;='Example Checklist'!$B$14,"Pass","Below min")))</f>
        <v/>
      </c>
      <c r="K491" s="39"/>
      <c r="L491" s="31"/>
      <c r="M491" s="35"/>
      <c r="N491" s="36" t="str">
        <f aca="false">IF(AND(ISNUMBER(D491),ISNUMBER(E491),ISNUMBER(G491)),G491*ABS(D491-E491),"")</f>
        <v/>
      </c>
      <c r="O491" s="36" t="str">
        <f aca="false">IF(AND(K491="Yes",ISNUMBER(L491),ISNUMBER(N491)),(L491-D491)*SIGN(D491-E491)*G491-N(M491),"")</f>
        <v/>
      </c>
      <c r="P491" s="37" t="str">
        <f aca="false">IF(ISNUMBER(O491),IF(N491&gt;0,O491/N491,""),"")</f>
        <v/>
      </c>
      <c r="Q491" s="30"/>
    </row>
    <row r="492" customFormat="false" ht="15" hidden="false" customHeight="false" outlineLevel="0" collapsed="false">
      <c r="A492" s="29"/>
      <c r="B492" s="30"/>
      <c r="C492" s="30"/>
      <c r="D492" s="31"/>
      <c r="E492" s="31"/>
      <c r="F492" s="31"/>
      <c r="G492" s="32"/>
      <c r="H492" s="33"/>
      <c r="I492" s="39"/>
      <c r="J492" s="34" t="str">
        <f aca="false">IF(H492="","",IF(I492="No","Do not trade",IF(H492&gt;='Example Checklist'!$B$14,"Pass","Below min")))</f>
        <v/>
      </c>
      <c r="K492" s="39"/>
      <c r="L492" s="31"/>
      <c r="M492" s="35"/>
      <c r="N492" s="36" t="str">
        <f aca="false">IF(AND(ISNUMBER(D492),ISNUMBER(E492),ISNUMBER(G492)),G492*ABS(D492-E492),"")</f>
        <v/>
      </c>
      <c r="O492" s="36" t="str">
        <f aca="false">IF(AND(K492="Yes",ISNUMBER(L492),ISNUMBER(N492)),(L492-D492)*SIGN(D492-E492)*G492-N(M492),"")</f>
        <v/>
      </c>
      <c r="P492" s="37" t="str">
        <f aca="false">IF(ISNUMBER(O492),IF(N492&gt;0,O492/N492,""),"")</f>
        <v/>
      </c>
      <c r="Q492" s="30"/>
    </row>
    <row r="493" customFormat="false" ht="15" hidden="false" customHeight="false" outlineLevel="0" collapsed="false">
      <c r="A493" s="29"/>
      <c r="B493" s="30"/>
      <c r="C493" s="30"/>
      <c r="D493" s="31"/>
      <c r="E493" s="31"/>
      <c r="F493" s="31"/>
      <c r="G493" s="32"/>
      <c r="H493" s="33"/>
      <c r="I493" s="39"/>
      <c r="J493" s="34" t="str">
        <f aca="false">IF(H493="","",IF(I493="No","Do not trade",IF(H493&gt;='Example Checklist'!$B$14,"Pass","Below min")))</f>
        <v/>
      </c>
      <c r="K493" s="39"/>
      <c r="L493" s="31"/>
      <c r="M493" s="35"/>
      <c r="N493" s="36" t="str">
        <f aca="false">IF(AND(ISNUMBER(D493),ISNUMBER(E493),ISNUMBER(G493)),G493*ABS(D493-E493),"")</f>
        <v/>
      </c>
      <c r="O493" s="36" t="str">
        <f aca="false">IF(AND(K493="Yes",ISNUMBER(L493),ISNUMBER(N493)),(L493-D493)*SIGN(D493-E493)*G493-N(M493),"")</f>
        <v/>
      </c>
      <c r="P493" s="37" t="str">
        <f aca="false">IF(ISNUMBER(O493),IF(N493&gt;0,O493/N493,""),"")</f>
        <v/>
      </c>
      <c r="Q493" s="30"/>
    </row>
    <row r="494" customFormat="false" ht="15" hidden="false" customHeight="false" outlineLevel="0" collapsed="false">
      <c r="A494" s="29"/>
      <c r="B494" s="30"/>
      <c r="C494" s="30"/>
      <c r="D494" s="31"/>
      <c r="E494" s="31"/>
      <c r="F494" s="31"/>
      <c r="G494" s="32"/>
      <c r="H494" s="33"/>
      <c r="I494" s="39"/>
      <c r="J494" s="34" t="str">
        <f aca="false">IF(H494="","",IF(I494="No","Do not trade",IF(H494&gt;='Example Checklist'!$B$14,"Pass","Below min")))</f>
        <v/>
      </c>
      <c r="K494" s="39"/>
      <c r="L494" s="31"/>
      <c r="M494" s="35"/>
      <c r="N494" s="36" t="str">
        <f aca="false">IF(AND(ISNUMBER(D494),ISNUMBER(E494),ISNUMBER(G494)),G494*ABS(D494-E494),"")</f>
        <v/>
      </c>
      <c r="O494" s="36" t="str">
        <f aca="false">IF(AND(K494="Yes",ISNUMBER(L494),ISNUMBER(N494)),(L494-D494)*SIGN(D494-E494)*G494-N(M494),"")</f>
        <v/>
      </c>
      <c r="P494" s="37" t="str">
        <f aca="false">IF(ISNUMBER(O494),IF(N494&gt;0,O494/N494,""),"")</f>
        <v/>
      </c>
      <c r="Q494" s="30"/>
    </row>
    <row r="495" customFormat="false" ht="15" hidden="false" customHeight="false" outlineLevel="0" collapsed="false">
      <c r="A495" s="29"/>
      <c r="B495" s="30"/>
      <c r="C495" s="30"/>
      <c r="D495" s="31"/>
      <c r="E495" s="31"/>
      <c r="F495" s="31"/>
      <c r="G495" s="32"/>
      <c r="H495" s="33"/>
      <c r="I495" s="39"/>
      <c r="J495" s="34" t="str">
        <f aca="false">IF(H495="","",IF(I495="No","Do not trade",IF(H495&gt;='Example Checklist'!$B$14,"Pass","Below min")))</f>
        <v/>
      </c>
      <c r="K495" s="39"/>
      <c r="L495" s="31"/>
      <c r="M495" s="35"/>
      <c r="N495" s="36" t="str">
        <f aca="false">IF(AND(ISNUMBER(D495),ISNUMBER(E495),ISNUMBER(G495)),G495*ABS(D495-E495),"")</f>
        <v/>
      </c>
      <c r="O495" s="36" t="str">
        <f aca="false">IF(AND(K495="Yes",ISNUMBER(L495),ISNUMBER(N495)),(L495-D495)*SIGN(D495-E495)*G495-N(M495),"")</f>
        <v/>
      </c>
      <c r="P495" s="37" t="str">
        <f aca="false">IF(ISNUMBER(O495),IF(N495&gt;0,O495/N495,""),"")</f>
        <v/>
      </c>
      <c r="Q495" s="30"/>
    </row>
    <row r="496" customFormat="false" ht="15" hidden="false" customHeight="false" outlineLevel="0" collapsed="false">
      <c r="A496" s="29"/>
      <c r="B496" s="30"/>
      <c r="C496" s="30"/>
      <c r="D496" s="31"/>
      <c r="E496" s="31"/>
      <c r="F496" s="31"/>
      <c r="G496" s="32"/>
      <c r="H496" s="33"/>
      <c r="I496" s="39"/>
      <c r="J496" s="34" t="str">
        <f aca="false">IF(H496="","",IF(I496="No","Do not trade",IF(H496&gt;='Example Checklist'!$B$14,"Pass","Below min")))</f>
        <v/>
      </c>
      <c r="K496" s="39"/>
      <c r="L496" s="31"/>
      <c r="M496" s="35"/>
      <c r="N496" s="36" t="str">
        <f aca="false">IF(AND(ISNUMBER(D496),ISNUMBER(E496),ISNUMBER(G496)),G496*ABS(D496-E496),"")</f>
        <v/>
      </c>
      <c r="O496" s="36" t="str">
        <f aca="false">IF(AND(K496="Yes",ISNUMBER(L496),ISNUMBER(N496)),(L496-D496)*SIGN(D496-E496)*G496-N(M496),"")</f>
        <v/>
      </c>
      <c r="P496" s="37" t="str">
        <f aca="false">IF(ISNUMBER(O496),IF(N496&gt;0,O496/N496,""),"")</f>
        <v/>
      </c>
      <c r="Q496" s="30"/>
    </row>
    <row r="497" customFormat="false" ht="15" hidden="false" customHeight="false" outlineLevel="0" collapsed="false">
      <c r="A497" s="29"/>
      <c r="B497" s="30"/>
      <c r="C497" s="30"/>
      <c r="D497" s="31"/>
      <c r="E497" s="31"/>
      <c r="F497" s="31"/>
      <c r="G497" s="32"/>
      <c r="H497" s="33"/>
      <c r="I497" s="39"/>
      <c r="J497" s="34" t="str">
        <f aca="false">IF(H497="","",IF(I497="No","Do not trade",IF(H497&gt;='Example Checklist'!$B$14,"Pass","Below min")))</f>
        <v/>
      </c>
      <c r="K497" s="39"/>
      <c r="L497" s="31"/>
      <c r="M497" s="35"/>
      <c r="N497" s="36" t="str">
        <f aca="false">IF(AND(ISNUMBER(D497),ISNUMBER(E497),ISNUMBER(G497)),G497*ABS(D497-E497),"")</f>
        <v/>
      </c>
      <c r="O497" s="36" t="str">
        <f aca="false">IF(AND(K497="Yes",ISNUMBER(L497),ISNUMBER(N497)),(L497-D497)*SIGN(D497-E497)*G497-N(M497),"")</f>
        <v/>
      </c>
      <c r="P497" s="37" t="str">
        <f aca="false">IF(ISNUMBER(O497),IF(N497&gt;0,O497/N497,""),"")</f>
        <v/>
      </c>
      <c r="Q497" s="30"/>
    </row>
    <row r="498" customFormat="false" ht="15" hidden="false" customHeight="false" outlineLevel="0" collapsed="false">
      <c r="A498" s="29"/>
      <c r="B498" s="30"/>
      <c r="C498" s="30"/>
      <c r="D498" s="31"/>
      <c r="E498" s="31"/>
      <c r="F498" s="31"/>
      <c r="G498" s="32"/>
      <c r="H498" s="33"/>
      <c r="I498" s="39"/>
      <c r="J498" s="34" t="str">
        <f aca="false">IF(H498="","",IF(I498="No","Do not trade",IF(H498&gt;='Example Checklist'!$B$14,"Pass","Below min")))</f>
        <v/>
      </c>
      <c r="K498" s="39"/>
      <c r="L498" s="31"/>
      <c r="M498" s="35"/>
      <c r="N498" s="36" t="str">
        <f aca="false">IF(AND(ISNUMBER(D498),ISNUMBER(E498),ISNUMBER(G498)),G498*ABS(D498-E498),"")</f>
        <v/>
      </c>
      <c r="O498" s="36" t="str">
        <f aca="false">IF(AND(K498="Yes",ISNUMBER(L498),ISNUMBER(N498)),(L498-D498)*SIGN(D498-E498)*G498-N(M498),"")</f>
        <v/>
      </c>
      <c r="P498" s="37" t="str">
        <f aca="false">IF(ISNUMBER(O498),IF(N498&gt;0,O498/N498,""),"")</f>
        <v/>
      </c>
      <c r="Q498" s="30"/>
    </row>
    <row r="499" customFormat="false" ht="15" hidden="false" customHeight="false" outlineLevel="0" collapsed="false">
      <c r="A499" s="29"/>
      <c r="B499" s="30"/>
      <c r="C499" s="30"/>
      <c r="D499" s="31"/>
      <c r="E499" s="31"/>
      <c r="F499" s="31"/>
      <c r="G499" s="32"/>
      <c r="H499" s="33"/>
      <c r="I499" s="39"/>
      <c r="J499" s="34" t="str">
        <f aca="false">IF(H499="","",IF(I499="No","Do not trade",IF(H499&gt;='Example Checklist'!$B$14,"Pass","Below min")))</f>
        <v/>
      </c>
      <c r="K499" s="39"/>
      <c r="L499" s="31"/>
      <c r="M499" s="35"/>
      <c r="N499" s="36" t="str">
        <f aca="false">IF(AND(ISNUMBER(D499),ISNUMBER(E499),ISNUMBER(G499)),G499*ABS(D499-E499),"")</f>
        <v/>
      </c>
      <c r="O499" s="36" t="str">
        <f aca="false">IF(AND(K499="Yes",ISNUMBER(L499),ISNUMBER(N499)),(L499-D499)*SIGN(D499-E499)*G499-N(M499),"")</f>
        <v/>
      </c>
      <c r="P499" s="37" t="str">
        <f aca="false">IF(ISNUMBER(O499),IF(N499&gt;0,O499/N499,""),"")</f>
        <v/>
      </c>
      <c r="Q499" s="30"/>
    </row>
    <row r="500" customFormat="false" ht="15" hidden="false" customHeight="false" outlineLevel="0" collapsed="false">
      <c r="A500" s="29"/>
      <c r="B500" s="30"/>
      <c r="C500" s="30"/>
      <c r="D500" s="31"/>
      <c r="E500" s="31"/>
      <c r="F500" s="31"/>
      <c r="G500" s="32"/>
      <c r="H500" s="33"/>
      <c r="I500" s="39"/>
      <c r="J500" s="34" t="str">
        <f aca="false">IF(H500="","",IF(I500="No","Do not trade",IF(H500&gt;='Example Checklist'!$B$14,"Pass","Below min")))</f>
        <v/>
      </c>
      <c r="K500" s="39"/>
      <c r="L500" s="31"/>
      <c r="M500" s="35"/>
      <c r="N500" s="36" t="str">
        <f aca="false">IF(AND(ISNUMBER(D500),ISNUMBER(E500),ISNUMBER(G500)),G500*ABS(D500-E500),"")</f>
        <v/>
      </c>
      <c r="O500" s="36" t="str">
        <f aca="false">IF(AND(K500="Yes",ISNUMBER(L500),ISNUMBER(N500)),(L500-D500)*SIGN(D500-E500)*G500-N(M500),"")</f>
        <v/>
      </c>
      <c r="P500" s="37" t="str">
        <f aca="false">IF(ISNUMBER(O500),IF(N500&gt;0,O500/N500,""),"")</f>
        <v/>
      </c>
      <c r="Q500" s="30"/>
    </row>
    <row r="501" customFormat="false" ht="15" hidden="false" customHeight="false" outlineLevel="0" collapsed="false">
      <c r="A501" s="29"/>
      <c r="B501" s="30"/>
      <c r="C501" s="30"/>
      <c r="D501" s="31"/>
      <c r="E501" s="31"/>
      <c r="F501" s="31"/>
      <c r="G501" s="32"/>
      <c r="H501" s="33"/>
      <c r="I501" s="39"/>
      <c r="J501" s="34" t="str">
        <f aca="false">IF(H501="","",IF(I501="No","Do not trade",IF(H501&gt;='Example Checklist'!$B$14,"Pass","Below min")))</f>
        <v/>
      </c>
      <c r="K501" s="39"/>
      <c r="L501" s="31"/>
      <c r="M501" s="35"/>
      <c r="N501" s="36" t="str">
        <f aca="false">IF(AND(ISNUMBER(D501),ISNUMBER(E501),ISNUMBER(G501)),G501*ABS(D501-E501),"")</f>
        <v/>
      </c>
      <c r="O501" s="36" t="str">
        <f aca="false">IF(AND(K501="Yes",ISNUMBER(L501),ISNUMBER(N501)),(L501-D501)*SIGN(D501-E501)*G501-N(M501),"")</f>
        <v/>
      </c>
      <c r="P501" s="37" t="str">
        <f aca="false">IF(ISNUMBER(O501),IF(N501&gt;0,O501/N501,""),"")</f>
        <v/>
      </c>
      <c r="Q501" s="30"/>
    </row>
    <row r="502" customFormat="false" ht="15" hidden="false" customHeight="false" outlineLevel="0" collapsed="false">
      <c r="A502" s="29"/>
      <c r="B502" s="30"/>
      <c r="C502" s="30"/>
      <c r="D502" s="31"/>
      <c r="E502" s="31"/>
      <c r="F502" s="31"/>
      <c r="G502" s="32"/>
      <c r="H502" s="33"/>
      <c r="I502" s="39"/>
      <c r="J502" s="34" t="str">
        <f aca="false">IF(H502="","",IF(I502="No","Do not trade",IF(H502&gt;='Example Checklist'!$B$14,"Pass","Below min")))</f>
        <v/>
      </c>
      <c r="K502" s="39"/>
      <c r="L502" s="31"/>
      <c r="M502" s="35"/>
      <c r="N502" s="36" t="str">
        <f aca="false">IF(AND(ISNUMBER(D502),ISNUMBER(E502),ISNUMBER(G502)),G502*ABS(D502-E502),"")</f>
        <v/>
      </c>
      <c r="O502" s="36" t="str">
        <f aca="false">IF(AND(K502="Yes",ISNUMBER(L502),ISNUMBER(N502)),(L502-D502)*SIGN(D502-E502)*G502-N(M502),"")</f>
        <v/>
      </c>
      <c r="P502" s="37" t="str">
        <f aca="false">IF(ISNUMBER(O502),IF(N502&gt;0,O502/N502,""),"")</f>
        <v/>
      </c>
      <c r="Q502" s="30"/>
    </row>
    <row r="503" customFormat="false" ht="15" hidden="false" customHeight="false" outlineLevel="0" collapsed="false">
      <c r="A503" s="29"/>
      <c r="B503" s="30"/>
      <c r="C503" s="30"/>
      <c r="D503" s="31"/>
      <c r="E503" s="31"/>
      <c r="F503" s="31"/>
      <c r="G503" s="32"/>
      <c r="H503" s="33"/>
      <c r="I503" s="39"/>
      <c r="J503" s="34" t="str">
        <f aca="false">IF(H503="","",IF(I503="No","Do not trade",IF(H503&gt;='Example Checklist'!$B$14,"Pass","Below min")))</f>
        <v/>
      </c>
      <c r="K503" s="39"/>
      <c r="L503" s="31"/>
      <c r="M503" s="35"/>
      <c r="N503" s="36" t="str">
        <f aca="false">IF(AND(ISNUMBER(D503),ISNUMBER(E503),ISNUMBER(G503)),G503*ABS(D503-E503),"")</f>
        <v/>
      </c>
      <c r="O503" s="36" t="str">
        <f aca="false">IF(AND(K503="Yes",ISNUMBER(L503),ISNUMBER(N503)),(L503-D503)*SIGN(D503-E503)*G503-N(M503),"")</f>
        <v/>
      </c>
      <c r="P503" s="37" t="str">
        <f aca="false">IF(ISNUMBER(O503),IF(N503&gt;0,O503/N503,""),"")</f>
        <v/>
      </c>
      <c r="Q503" s="30"/>
    </row>
    <row r="504" customFormat="false" ht="15" hidden="false" customHeight="false" outlineLevel="0" collapsed="false">
      <c r="A504" s="29"/>
      <c r="B504" s="30"/>
      <c r="C504" s="30"/>
      <c r="D504" s="31"/>
      <c r="E504" s="31"/>
      <c r="F504" s="31"/>
      <c r="G504" s="32"/>
      <c r="H504" s="33"/>
      <c r="I504" s="39"/>
      <c r="J504" s="34" t="str">
        <f aca="false">IF(H504="","",IF(I504="No","Do not trade",IF(H504&gt;='Example Checklist'!$B$14,"Pass","Below min")))</f>
        <v/>
      </c>
      <c r="K504" s="39"/>
      <c r="L504" s="31"/>
      <c r="M504" s="35"/>
      <c r="N504" s="36" t="str">
        <f aca="false">IF(AND(ISNUMBER(D504),ISNUMBER(E504),ISNUMBER(G504)),G504*ABS(D504-E504),"")</f>
        <v/>
      </c>
      <c r="O504" s="36" t="str">
        <f aca="false">IF(AND(K504="Yes",ISNUMBER(L504),ISNUMBER(N504)),(L504-D504)*SIGN(D504-E504)*G504-N(M504),"")</f>
        <v/>
      </c>
      <c r="P504" s="37" t="str">
        <f aca="false">IF(ISNUMBER(O504),IF(N504&gt;0,O504/N504,""),"")</f>
        <v/>
      </c>
      <c r="Q504" s="30"/>
    </row>
  </sheetData>
  <conditionalFormatting sqref="P5:P504">
    <cfRule type="expression" priority="2" aboveAverage="0" equalAverage="0" bottom="0" percent="0" rank="0" text="" dxfId="4">
      <formula>AND(ISNUMBER(P5),P5&lt;0)</formula>
    </cfRule>
    <cfRule type="expression" priority="3" aboveAverage="0" equalAverage="0" bottom="0" percent="0" rank="0" text="" dxfId="5">
      <formula>AND(ISNUMBER(P5),P5&gt;0)</formula>
    </cfRule>
  </conditionalFormatting>
  <conditionalFormatting sqref="J5:J504">
    <cfRule type="expression" priority="4" aboveAverage="0" equalAverage="0" bottom="0" percent="0" rank="0" text="" dxfId="3">
      <formula>J5="Do not trade"</formula>
    </cfRule>
  </conditionalFormatting>
  <dataValidations count="3">
    <dataValidation allowBlank="true" error="Score is a percentage from 0% to 100%" errorStyle="stop" operator="between" showDropDown="false" showErrorMessage="true" showInputMessage="false" sqref="H5:H504" type="decimal">
      <formula1>0</formula1>
      <formula2>1</formula2>
    </dataValidation>
    <dataValidation allowBlank="true" error="Type a date" errorStyle="stop" operator="greaterThan" showDropDown="false" showErrorMessage="true" showInputMessage="false" sqref="A5:A504" type="date">
      <formula1>36526</formula1>
      <formula2>0</formula2>
    </dataValidation>
    <dataValidation allowBlank="true" errorStyle="stop" operator="between" showDropDown="false" showErrorMessage="false" showInputMessage="false" sqref="I5:I504 K5:K504" type="list">
      <formula1>"Yes,No"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9A9AA8"/>
    <pageSetUpPr fitToPage="false"/>
  </sheetPr>
  <dimension ref="A1:G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6"/>
    <col collapsed="false" customWidth="true" hidden="false" outlineLevel="0" max="2" min="2" style="0" width="14"/>
    <col collapsed="false" customWidth="true" hidden="false" outlineLevel="0" max="3" min="3" style="0" width="12"/>
    <col collapsed="false" customWidth="true" hidden="false" outlineLevel="0" max="4" min="4" style="0" width="14"/>
    <col collapsed="false" customWidth="true" hidden="false" outlineLevel="0" max="6" min="5" style="0" width="12"/>
    <col collapsed="false" customWidth="true" hidden="false" outlineLevel="0" max="7" min="7" style="0" width="16"/>
  </cols>
  <sheetData>
    <row r="1" customFormat="false" ht="19.7" hidden="false" customHeight="false" outlineLevel="0" collapsed="false">
      <c r="A1" s="1" t="s">
        <v>163</v>
      </c>
    </row>
    <row r="2" customFormat="false" ht="15" hidden="false" customHeight="false" outlineLevel="0" collapsed="false">
      <c r="A2" s="5" t="s">
        <v>119</v>
      </c>
    </row>
    <row r="4" customFormat="false" ht="15" hidden="false" customHeight="false" outlineLevel="0" collapsed="false">
      <c r="A4" s="6" t="s">
        <v>120</v>
      </c>
      <c r="B4" s="6" t="s">
        <v>121</v>
      </c>
    </row>
    <row r="5" customFormat="false" ht="15" hidden="false" customHeight="false" outlineLevel="0" collapsed="false">
      <c r="A5" s="7" t="s">
        <v>122</v>
      </c>
      <c r="B5" s="20" t="n">
        <f aca="false">COUNT('Example Log'!$H$5:$H$504)</f>
        <v>17</v>
      </c>
    </row>
    <row r="6" customFormat="false" ht="15" hidden="false" customHeight="false" outlineLevel="0" collapsed="false">
      <c r="A6" s="7" t="s">
        <v>123</v>
      </c>
      <c r="B6" s="20" t="n">
        <f aca="false">COUNTIF('Example Log'!$K$5:$K$504,"Yes")</f>
        <v>14</v>
      </c>
    </row>
    <row r="7" customFormat="false" ht="15" hidden="false" customHeight="false" outlineLevel="0" collapsed="false">
      <c r="A7" s="7" t="s">
        <v>124</v>
      </c>
      <c r="B7" s="20" t="n">
        <f aca="false">COUNTIF('Example Log'!$K$5:$K$504,"No")</f>
        <v>3</v>
      </c>
    </row>
    <row r="8" customFormat="false" ht="15" hidden="false" customHeight="false" outlineLevel="0" collapsed="false">
      <c r="A8" s="7" t="s">
        <v>125</v>
      </c>
      <c r="B8" s="20" t="n">
        <f aca="false">COUNTIFS('Example Log'!$K$5:$K$504,"Yes",'Example Log'!$J$5:$J$504,"Do not trade")</f>
        <v>1</v>
      </c>
    </row>
    <row r="9" customFormat="false" ht="15" hidden="false" customHeight="false" outlineLevel="0" collapsed="false">
      <c r="A9" s="7" t="s">
        <v>126</v>
      </c>
      <c r="B9" s="20" t="n">
        <f aca="false">COUNT('Example Log'!$P$5:$P$504)</f>
        <v>13</v>
      </c>
    </row>
    <row r="10" customFormat="false" ht="15" hidden="false" customHeight="false" outlineLevel="0" collapsed="false">
      <c r="A10" s="7" t="s">
        <v>127</v>
      </c>
      <c r="B10" s="38" t="n">
        <f aca="false">SUM('Example Log'!$P$5:$P$504)</f>
        <v>3.30004106670385</v>
      </c>
    </row>
    <row r="11" customFormat="false" ht="15" hidden="false" customHeight="false" outlineLevel="0" collapsed="false">
      <c r="A11" s="7" t="s">
        <v>128</v>
      </c>
      <c r="B11" s="38" t="n">
        <f aca="false">IF(B9=0,"",AVERAGE('Example Log'!$P$5:$P$504))</f>
        <v>0.253849312823373</v>
      </c>
    </row>
    <row r="12" customFormat="false" ht="15" hidden="false" customHeight="false" outlineLevel="0" collapsed="false">
      <c r="A12" s="7" t="s">
        <v>129</v>
      </c>
      <c r="B12" s="11" t="n">
        <f aca="false">SUM('Example Log'!$O$5:$O$504)</f>
        <v>661.25</v>
      </c>
    </row>
    <row r="14" customFormat="false" ht="30" hidden="false" customHeight="true" outlineLevel="0" collapsed="false">
      <c r="A14" s="6" t="s">
        <v>130</v>
      </c>
      <c r="B14" s="6" t="s">
        <v>131</v>
      </c>
      <c r="C14" s="6" t="s">
        <v>132</v>
      </c>
      <c r="D14" s="6" t="s">
        <v>133</v>
      </c>
      <c r="E14" s="6" t="s">
        <v>134</v>
      </c>
      <c r="F14" s="6" t="s">
        <v>135</v>
      </c>
      <c r="G14" s="6" t="s">
        <v>136</v>
      </c>
    </row>
    <row r="15" customFormat="false" ht="15" hidden="false" customHeight="false" outlineLevel="0" collapsed="false">
      <c r="A15" s="7" t="s">
        <v>137</v>
      </c>
      <c r="B15" s="21" t="n">
        <v>0</v>
      </c>
      <c r="C15" s="21" t="n">
        <v>0.6</v>
      </c>
      <c r="D15" s="20" t="n">
        <f aca="false">SUMPRODUCT(ISNUMBER('Example Log'!$P$5:$P$504)*ISNUMBER('Example Log'!$H$5:$H$504)*('Example Log'!$H$5:$H$504&gt;=B15)*('Example Log'!$H$5:$H$504&lt;C15))</f>
        <v>2</v>
      </c>
      <c r="E15" s="38" t="n">
        <f aca="false">IF(D15=0,"",AVERAGEIFS('Example Log'!$P$5:$P$504,'Example Log'!$H$5:$H$504,"&gt;="&amp;B15,'Example Log'!$H$5:$H$504,"&lt;"&amp;C15))</f>
        <v>0.600368313721943</v>
      </c>
      <c r="F15" s="38" t="n">
        <f aca="false">SUMIFS('Example Log'!$P$5:$P$504,'Example Log'!$H$5:$H$504,"&gt;="&amp;B15,'Example Log'!$H$5:$H$504,"&lt;"&amp;C15)</f>
        <v>1.20073662744389</v>
      </c>
      <c r="G15" s="18" t="n">
        <f aca="false">IF(D15=0,"",SUMPRODUCT(ISNUMBER('Example Log'!$P$5:$P$504)*ISNUMBER('Example Log'!$H$5:$H$504)*('Example Log'!$H$5:$H$504&gt;=B15)*('Example Log'!$H$5:$H$504&lt;C15)*('Example Log'!$P$5:$P$504&gt;0))/D15)</f>
        <v>0.5</v>
      </c>
    </row>
    <row r="16" customFormat="false" ht="15" hidden="false" customHeight="false" outlineLevel="0" collapsed="false">
      <c r="A16" s="7" t="s">
        <v>138</v>
      </c>
      <c r="B16" s="21" t="n">
        <v>0.6</v>
      </c>
      <c r="C16" s="21" t="n">
        <v>0.8</v>
      </c>
      <c r="D16" s="20" t="n">
        <f aca="false">SUMPRODUCT(ISNUMBER('Example Log'!$P$5:$P$504)*ISNUMBER('Example Log'!$H$5:$H$504)*('Example Log'!$H$5:$H$504&gt;=B16)*('Example Log'!$H$5:$H$504&lt;C16))</f>
        <v>4</v>
      </c>
      <c r="E16" s="38" t="n">
        <f aca="false">IF(D16=0,"",AVERAGEIFS('Example Log'!$P$5:$P$504,'Example Log'!$H$5:$H$504,"&gt;="&amp;B16,'Example Log'!$H$5:$H$504,"&lt;"&amp;C16))</f>
        <v>0.60776117875333</v>
      </c>
      <c r="F16" s="38" t="n">
        <f aca="false">SUMIFS('Example Log'!$P$5:$P$504,'Example Log'!$H$5:$H$504,"&gt;="&amp;B16,'Example Log'!$H$5:$H$504,"&lt;"&amp;C16)</f>
        <v>2.43104471501332</v>
      </c>
      <c r="G16" s="18" t="n">
        <f aca="false">IF(D16=0,"",SUMPRODUCT(ISNUMBER('Example Log'!$P$5:$P$504)*ISNUMBER('Example Log'!$H$5:$H$504)*('Example Log'!$H$5:$H$504&gt;=B16)*('Example Log'!$H$5:$H$504&lt;C16)*('Example Log'!$P$5:$P$504&gt;0))/D16)</f>
        <v>0.75</v>
      </c>
    </row>
    <row r="17" customFormat="false" ht="15" hidden="false" customHeight="false" outlineLevel="0" collapsed="false">
      <c r="A17" s="7" t="s">
        <v>139</v>
      </c>
      <c r="B17" s="21" t="n">
        <v>0.8</v>
      </c>
      <c r="C17" s="21" t="n">
        <v>1.01</v>
      </c>
      <c r="D17" s="20" t="n">
        <f aca="false">SUMPRODUCT(ISNUMBER('Example Log'!$P$5:$P$504)*ISNUMBER('Example Log'!$H$5:$H$504)*('Example Log'!$H$5:$H$504&gt;=B17)*('Example Log'!$H$5:$H$504&lt;C17))</f>
        <v>7</v>
      </c>
      <c r="E17" s="38" t="n">
        <f aca="false">IF(D17=0,"",AVERAGEIFS('Example Log'!$P$5:$P$504,'Example Log'!$H$5:$H$504,"&gt;="&amp;B17,'Example Log'!$H$5:$H$504,"&lt;"&amp;C17))</f>
        <v>-0.0473914679647652</v>
      </c>
      <c r="F17" s="38" t="n">
        <f aca="false">SUMIFS('Example Log'!$P$5:$P$504,'Example Log'!$H$5:$H$504,"&gt;="&amp;B17,'Example Log'!$H$5:$H$504,"&lt;"&amp;C17)</f>
        <v>-0.331740275753357</v>
      </c>
      <c r="G17" s="18" t="n">
        <f aca="false">IF(D17=0,"",SUMPRODUCT(ISNUMBER('Example Log'!$P$5:$P$504)*ISNUMBER('Example Log'!$H$5:$H$504)*('Example Log'!$H$5:$H$504&gt;=B17)*('Example Log'!$H$5:$H$504&lt;C17)*('Example Log'!$P$5:$P$504&gt;0))/D17)</f>
        <v>0.428571428571429</v>
      </c>
    </row>
    <row r="18" customFormat="false" ht="15" hidden="false" customHeight="false" outlineLevel="0" collapsed="false">
      <c r="A18" s="5" t="s">
        <v>140</v>
      </c>
    </row>
    <row r="20" customFormat="false" ht="15" hidden="false" customHeight="false" outlineLevel="0" collapsed="false">
      <c r="A20" s="6" t="s">
        <v>110</v>
      </c>
      <c r="B20" s="6" t="s">
        <v>133</v>
      </c>
      <c r="C20" s="6" t="s">
        <v>134</v>
      </c>
      <c r="D20" s="6" t="s">
        <v>135</v>
      </c>
    </row>
    <row r="21" customFormat="false" ht="15" hidden="false" customHeight="false" outlineLevel="0" collapsed="false">
      <c r="A21" s="7" t="s">
        <v>141</v>
      </c>
      <c r="B21" s="20" t="n">
        <f aca="false">SUMPRODUCT(ISNUMBER('Example Log'!$P$5:$P$504)*('Example Log'!$J$5:$J$504=A21))</f>
        <v>7</v>
      </c>
      <c r="C21" s="38" t="n">
        <f aca="false">IF(B21=0,"",AVERAGEIFS('Example Log'!$P$5:$P$504,'Example Log'!$J$5:$J$504,A21))</f>
        <v>-0.0473914679647652</v>
      </c>
      <c r="D21" s="38" t="n">
        <f aca="false">SUMIFS('Example Log'!$P$5:$P$504,'Example Log'!$J$5:$J$504,A21)</f>
        <v>-0.331740275753357</v>
      </c>
    </row>
    <row r="22" customFormat="false" ht="15" hidden="false" customHeight="false" outlineLevel="0" collapsed="false">
      <c r="A22" s="7" t="s">
        <v>142</v>
      </c>
      <c r="B22" s="20" t="n">
        <f aca="false">SUMPRODUCT(ISNUMBER('Example Log'!$P$5:$P$504)*('Example Log'!$J$5:$J$504=A22))</f>
        <v>5</v>
      </c>
      <c r="C22" s="38" t="n">
        <f aca="false">IF(B22=0,"",AVERAGEIFS('Example Log'!$P$5:$P$504,'Example Log'!$J$5:$J$504,A22))</f>
        <v>0.956932709594198</v>
      </c>
      <c r="D22" s="38" t="n">
        <f aca="false">SUMIFS('Example Log'!$P$5:$P$504,'Example Log'!$J$5:$J$504,A22)</f>
        <v>4.78466354797099</v>
      </c>
    </row>
    <row r="23" customFormat="false" ht="15" hidden="false" customHeight="false" outlineLevel="0" collapsed="false">
      <c r="A23" s="7" t="s">
        <v>143</v>
      </c>
      <c r="B23" s="20" t="n">
        <f aca="false">SUMPRODUCT(ISNUMBER('Example Log'!$P$5:$P$504)*('Example Log'!$J$5:$J$504=A23))</f>
        <v>1</v>
      </c>
      <c r="C23" s="38" t="n">
        <f aca="false">IF(B23=0,"",AVERAGEIFS('Example Log'!$P$5:$P$504,'Example Log'!$J$5:$J$504,A23))</f>
        <v>-1.15288220551378</v>
      </c>
      <c r="D23" s="38" t="n">
        <f aca="false">SUMIFS('Example Log'!$P$5:$P$504,'Example Log'!$J$5:$J$504,A23)</f>
        <v>-1.15288220551378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2026-10-25T13:01:19Z</dcterms:created>
  <dc:creator>openpyxl</dc:creator>
  <dc:description/>
  <dc:language>en-US</dc:language>
  <cp:lastModifiedBy/>
  <dcterms:modified xsi:type="dcterms:W3CDTF">2026-10-25T13:01:19Z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